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D:\##ＨＰデータ釣り20190401\"/>
    </mc:Choice>
  </mc:AlternateContent>
  <xr:revisionPtr revIDLastSave="0" documentId="13_ncr:1_{B08109CA-C76E-4DA6-A46F-B5CCB2BECCC4}" xr6:coauthVersionLast="45" xr6:coauthVersionMax="45" xr10:uidLastSave="{00000000-0000-0000-0000-000000000000}"/>
  <workbookProtection lockStructure="1"/>
  <bookViews>
    <workbookView xWindow="2928" yWindow="96" windowWidth="17280" windowHeight="11724" xr2:uid="{00000000-000D-0000-FFFF-FFFF00000000}"/>
  </bookViews>
  <sheets>
    <sheet name="一覧表" sheetId="9" r:id="rId1"/>
    <sheet name="大物申請" sheetId="10" r:id="rId2"/>
    <sheet name="全日本・兵庫入賞" sheetId="11" r:id="rId3"/>
    <sheet name="三ツ星入賞" sheetId="12" r:id="rId4"/>
    <sheet name="成績表" sheetId="4" r:id="rId5"/>
    <sheet name="トーナメント結果" sheetId="6" r:id="rId6"/>
    <sheet name="大物記録・大会成績" sheetId="13" r:id="rId7"/>
    <sheet name="Sheet1" sheetId="8" r:id="rId8"/>
  </sheets>
  <definedNames>
    <definedName name="_xlnm._FilterDatabase" localSheetId="6" hidden="1">大物記録・大会成績!$B$1:$B$166</definedName>
    <definedName name="_xlnm.Print_Area" localSheetId="5">トーナメント結果!$A$1:$G$43</definedName>
    <definedName name="_xlnm.Print_Area" localSheetId="6">大物記録・大会成績!$A$1:$S$88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9" l="1"/>
  <c r="S30" i="9"/>
  <c r="S31" i="9"/>
  <c r="S32" i="9"/>
  <c r="S21" i="9"/>
  <c r="S22" i="9"/>
  <c r="S23" i="9"/>
  <c r="S24" i="9"/>
  <c r="S25" i="9"/>
  <c r="S26" i="9"/>
  <c r="S27" i="9"/>
  <c r="S28" i="9"/>
  <c r="S13" i="9"/>
  <c r="S14" i="9"/>
  <c r="S15" i="9"/>
  <c r="S16" i="9"/>
  <c r="S17" i="9"/>
  <c r="S18" i="9"/>
  <c r="S19" i="9"/>
  <c r="S20" i="9"/>
  <c r="S6" i="9"/>
  <c r="S7" i="9"/>
  <c r="S8" i="9"/>
  <c r="S9" i="9"/>
  <c r="S10" i="9"/>
  <c r="S11" i="9"/>
  <c r="S12" i="9"/>
  <c r="S5" i="9"/>
  <c r="S4" i="9"/>
  <c r="K19" i="11" l="1"/>
  <c r="N16" i="10"/>
  <c r="H87" i="13" l="1"/>
  <c r="H167" i="13" s="1"/>
  <c r="G87" i="13"/>
  <c r="F14" i="12"/>
  <c r="F36" i="9" s="1"/>
  <c r="M14" i="12"/>
  <c r="M36" i="9" s="1"/>
  <c r="P14" i="12"/>
  <c r="P36" i="9" s="1"/>
  <c r="H14" i="12"/>
  <c r="D14" i="12"/>
  <c r="Q14" i="12"/>
  <c r="Q36" i="9" s="1"/>
  <c r="L14" i="12"/>
  <c r="L36" i="9" s="1"/>
  <c r="N14" i="12"/>
  <c r="O14" i="12"/>
  <c r="J27" i="6"/>
  <c r="H19" i="11"/>
  <c r="H35" i="9" s="1"/>
  <c r="D16" i="10"/>
  <c r="E34" i="9" s="1"/>
  <c r="E19" i="11"/>
  <c r="E35" i="9" s="1"/>
  <c r="E14" i="12"/>
  <c r="E36" i="9" s="1"/>
  <c r="E33" i="9"/>
  <c r="E16" i="10"/>
  <c r="F34" i="9" s="1"/>
  <c r="F19" i="11"/>
  <c r="F35" i="9" s="1"/>
  <c r="F33" i="9"/>
  <c r="G19" i="11"/>
  <c r="G35" i="9" s="1"/>
  <c r="G14" i="12"/>
  <c r="G36" i="9" s="1"/>
  <c r="G33" i="9"/>
  <c r="G16" i="10"/>
  <c r="H34" i="9" s="1"/>
  <c r="H33" i="9"/>
  <c r="I19" i="11"/>
  <c r="I35" i="9" s="1"/>
  <c r="I14" i="12"/>
  <c r="I33" i="9"/>
  <c r="I16" i="10"/>
  <c r="J34" i="9" s="1"/>
  <c r="J14" i="12"/>
  <c r="J36" i="9" s="1"/>
  <c r="J33" i="9"/>
  <c r="J16" i="10"/>
  <c r="K34" i="9" s="1"/>
  <c r="K35" i="9"/>
  <c r="K14" i="12"/>
  <c r="K33" i="9"/>
  <c r="L33" i="9"/>
  <c r="L16" i="10"/>
  <c r="M34" i="9" s="1"/>
  <c r="M19" i="11"/>
  <c r="M35" i="9" s="1"/>
  <c r="M33" i="9"/>
  <c r="M16" i="10"/>
  <c r="N34" i="9" s="1"/>
  <c r="N19" i="11"/>
  <c r="N35" i="9" s="1"/>
  <c r="N33" i="9"/>
  <c r="O34" i="9"/>
  <c r="O33" i="9"/>
  <c r="P33" i="9"/>
  <c r="P16" i="10"/>
  <c r="Q34" i="9" s="1"/>
  <c r="Q19" i="11"/>
  <c r="Q35" i="9" s="1"/>
  <c r="Q33" i="9"/>
  <c r="Q16" i="10"/>
  <c r="R34" i="9" s="1"/>
  <c r="R19" i="11"/>
  <c r="R35" i="9" s="1"/>
  <c r="R14" i="12"/>
  <c r="D41" i="6" s="1"/>
  <c r="R33" i="9"/>
  <c r="D33" i="9"/>
  <c r="C16" i="10"/>
  <c r="D34" i="9" s="1"/>
  <c r="D19" i="11"/>
  <c r="D35" i="9" s="1"/>
  <c r="J19" i="11"/>
  <c r="J35" i="9" s="1"/>
  <c r="L19" i="11"/>
  <c r="L35" i="9" s="1"/>
  <c r="O19" i="11"/>
  <c r="O35" i="9" s="1"/>
  <c r="P19" i="11"/>
  <c r="P35" i="9" s="1"/>
  <c r="F16" i="10"/>
  <c r="G34" i="9" s="1"/>
  <c r="H16" i="10"/>
  <c r="I34" i="9" s="1"/>
  <c r="K16" i="10"/>
  <c r="L34" i="9" s="1"/>
  <c r="O16" i="10"/>
  <c r="P34" i="9" s="1"/>
  <c r="J87" i="13" l="1"/>
  <c r="O36" i="9"/>
  <c r="O37" i="9" s="1"/>
  <c r="N36" i="9"/>
  <c r="N37" i="9" s="1"/>
  <c r="H15" i="12"/>
  <c r="R36" i="9"/>
  <c r="R37" i="9" s="1"/>
  <c r="J37" i="9"/>
  <c r="D36" i="9"/>
  <c r="D37" i="9" s="1"/>
  <c r="K15" i="12"/>
  <c r="L15" i="12"/>
  <c r="I36" i="9"/>
  <c r="I37" i="9" s="1"/>
  <c r="M15" i="12"/>
  <c r="P15" i="12"/>
  <c r="K36" i="9"/>
  <c r="K37" i="9" s="1"/>
  <c r="N15" i="12"/>
  <c r="I15" i="12"/>
  <c r="Q15" i="12"/>
  <c r="D15" i="12"/>
  <c r="O15" i="12"/>
  <c r="E15" i="12"/>
  <c r="J15" i="12"/>
  <c r="G15" i="12"/>
  <c r="F15" i="12"/>
  <c r="H36" i="9"/>
  <c r="H37" i="9" s="1"/>
  <c r="S35" i="9"/>
  <c r="E37" i="9"/>
  <c r="L37" i="9"/>
  <c r="F37" i="9"/>
  <c r="G37" i="9"/>
  <c r="S34" i="9"/>
  <c r="M37" i="9"/>
  <c r="Q37" i="9"/>
  <c r="P37" i="9"/>
  <c r="S33" i="9"/>
  <c r="S36" i="9" l="1"/>
  <c r="R38" i="9"/>
  <c r="L38" i="9"/>
  <c r="D42" i="6"/>
  <c r="C21" i="6" s="1"/>
  <c r="C23" i="6" s="1"/>
  <c r="D38" i="9"/>
  <c r="P38" i="9"/>
  <c r="Q38" i="9"/>
  <c r="S37" i="9"/>
  <c r="I38" i="9"/>
  <c r="H38" i="9"/>
  <c r="E38" i="9"/>
  <c r="J38" i="9"/>
  <c r="K38" i="9"/>
  <c r="G38" i="9"/>
  <c r="N38" i="9"/>
  <c r="F38" i="9"/>
  <c r="O38" i="9"/>
  <c r="M38" i="9"/>
  <c r="E41" i="6" l="1"/>
  <c r="F41" i="6" s="1"/>
  <c r="F42" i="6" l="1"/>
  <c r="E42" i="6"/>
</calcChain>
</file>

<file path=xl/sharedStrings.xml><?xml version="1.0" encoding="utf-8"?>
<sst xmlns="http://schemas.openxmlformats.org/spreadsheetml/2006/main" count="601" uniqueCount="320">
  <si>
    <t>三ツ星初釣り大会</t>
  </si>
  <si>
    <t>兵庫協会初釣り大会</t>
  </si>
  <si>
    <t>参加得点</t>
  </si>
  <si>
    <t>合計点</t>
  </si>
  <si>
    <t>渡辺敏夫</t>
  </si>
  <si>
    <t>福田　正</t>
  </si>
  <si>
    <t>薬師寺定生</t>
  </si>
  <si>
    <t>上松政美</t>
  </si>
  <si>
    <t>塩飽雅裕</t>
  </si>
  <si>
    <t>下村成勝</t>
  </si>
  <si>
    <t>古川良則</t>
  </si>
  <si>
    <t>西郷景信</t>
  </si>
  <si>
    <t>三ツ星納竿大会</t>
    <rPh sb="0" eb="3">
      <t>ミツボシ</t>
    </rPh>
    <rPh sb="3" eb="7">
      <t>ノウカンタイカイ</t>
    </rPh>
    <phoneticPr fontId="5"/>
  </si>
  <si>
    <t>全日本カレイ選手権大会</t>
    <rPh sb="0" eb="3">
      <t>ゼンニホン</t>
    </rPh>
    <rPh sb="6" eb="9">
      <t>センシュケン</t>
    </rPh>
    <rPh sb="9" eb="11">
      <t>タイカイ</t>
    </rPh>
    <phoneticPr fontId="5"/>
  </si>
  <si>
    <t>参加人数</t>
    <rPh sb="0" eb="2">
      <t>サンカ</t>
    </rPh>
    <rPh sb="2" eb="4">
      <t>ニンズウ</t>
    </rPh>
    <phoneticPr fontId="5"/>
  </si>
  <si>
    <t>長野慎一</t>
    <rPh sb="0" eb="2">
      <t>ナガノ</t>
    </rPh>
    <rPh sb="2" eb="4">
      <t>シンイチ</t>
    </rPh>
    <phoneticPr fontId="5"/>
  </si>
  <si>
    <t>初釣り大会</t>
    <rPh sb="0" eb="1">
      <t>ハツ</t>
    </rPh>
    <rPh sb="1" eb="2">
      <t>ツ</t>
    </rPh>
    <rPh sb="3" eb="5">
      <t>タイカイ</t>
    </rPh>
    <phoneticPr fontId="5"/>
  </si>
  <si>
    <t>大会名</t>
    <rPh sb="0" eb="2">
      <t>タイカイ</t>
    </rPh>
    <rPh sb="2" eb="3">
      <t>メイ</t>
    </rPh>
    <phoneticPr fontId="5"/>
  </si>
  <si>
    <t>年間賞</t>
  </si>
  <si>
    <t>順位</t>
  </si>
  <si>
    <t>氏名</t>
  </si>
  <si>
    <t>得点</t>
  </si>
  <si>
    <t>優勝</t>
    <rPh sb="0" eb="2">
      <t>ユウショウ</t>
    </rPh>
    <phoneticPr fontId="5"/>
  </si>
  <si>
    <t>準優勝</t>
    <rPh sb="0" eb="3">
      <t>ジュンユウショウ</t>
    </rPh>
    <phoneticPr fontId="5"/>
  </si>
  <si>
    <t>３位</t>
    <rPh sb="1" eb="2">
      <t>イ</t>
    </rPh>
    <phoneticPr fontId="5"/>
  </si>
  <si>
    <t>４位</t>
    <rPh sb="1" eb="2">
      <t>イ</t>
    </rPh>
    <phoneticPr fontId="5"/>
  </si>
  <si>
    <t>５位</t>
    <rPh sb="1" eb="2">
      <t>イ</t>
    </rPh>
    <phoneticPr fontId="5"/>
  </si>
  <si>
    <t>件</t>
    <rPh sb="0" eb="1">
      <t>ケン</t>
    </rPh>
    <phoneticPr fontId="5"/>
  </si>
  <si>
    <t>魚種</t>
    <rPh sb="0" eb="2">
      <t>ギョシュ</t>
    </rPh>
    <phoneticPr fontId="5"/>
  </si>
  <si>
    <t>６位</t>
    <rPh sb="1" eb="2">
      <t>イ</t>
    </rPh>
    <phoneticPr fontId="5"/>
  </si>
  <si>
    <t>７位</t>
    <rPh sb="1" eb="2">
      <t>イ</t>
    </rPh>
    <phoneticPr fontId="5"/>
  </si>
  <si>
    <t>８位</t>
    <rPh sb="1" eb="2">
      <t>イ</t>
    </rPh>
    <phoneticPr fontId="5"/>
  </si>
  <si>
    <t>９位</t>
    <rPh sb="1" eb="2">
      <t>イ</t>
    </rPh>
    <phoneticPr fontId="5"/>
  </si>
  <si>
    <t>１０位</t>
    <rPh sb="2" eb="3">
      <t>イ</t>
    </rPh>
    <phoneticPr fontId="5"/>
  </si>
  <si>
    <t>総合得点</t>
    <rPh sb="0" eb="2">
      <t>ソウゴウ</t>
    </rPh>
    <rPh sb="2" eb="4">
      <t>トクテン</t>
    </rPh>
    <phoneticPr fontId="5"/>
  </si>
  <si>
    <t>区分</t>
    <rPh sb="0" eb="2">
      <t>クブン</t>
    </rPh>
    <phoneticPr fontId="5"/>
  </si>
  <si>
    <t>Ａ賞</t>
    <rPh sb="1" eb="2">
      <t>ショウ</t>
    </rPh>
    <phoneticPr fontId="5"/>
  </si>
  <si>
    <t>Ｂ賞</t>
    <rPh sb="1" eb="2">
      <t>ショウ</t>
    </rPh>
    <phoneticPr fontId="5"/>
  </si>
  <si>
    <t>Ｃ賞</t>
    <rPh sb="1" eb="2">
      <t>ショウ</t>
    </rPh>
    <phoneticPr fontId="5"/>
  </si>
  <si>
    <t>Ｄ賞</t>
    <rPh sb="1" eb="2">
      <t>ショウ</t>
    </rPh>
    <phoneticPr fontId="5"/>
  </si>
  <si>
    <t>１１位</t>
    <rPh sb="2" eb="3">
      <t>イ</t>
    </rPh>
    <phoneticPr fontId="5"/>
  </si>
  <si>
    <t>１２位</t>
    <rPh sb="2" eb="3">
      <t>イ</t>
    </rPh>
    <phoneticPr fontId="5"/>
  </si>
  <si>
    <t>１３位</t>
    <rPh sb="2" eb="3">
      <t>イ</t>
    </rPh>
    <phoneticPr fontId="5"/>
  </si>
  <si>
    <t>１４位</t>
    <rPh sb="2" eb="3">
      <t>イ</t>
    </rPh>
    <phoneticPr fontId="5"/>
  </si>
  <si>
    <t>１５位</t>
    <rPh sb="2" eb="3">
      <t>イ</t>
    </rPh>
    <phoneticPr fontId="5"/>
  </si>
  <si>
    <t>１６位</t>
    <rPh sb="2" eb="3">
      <t>イ</t>
    </rPh>
    <phoneticPr fontId="5"/>
  </si>
  <si>
    <t>費用</t>
    <rPh sb="0" eb="2">
      <t>ヒヨウ</t>
    </rPh>
    <phoneticPr fontId="5"/>
  </si>
  <si>
    <t>納竿大会</t>
    <rPh sb="0" eb="1">
      <t>オサム</t>
    </rPh>
    <rPh sb="1" eb="2">
      <t>サオ</t>
    </rPh>
    <rPh sb="2" eb="4">
      <t>タイカイ</t>
    </rPh>
    <phoneticPr fontId="5"/>
  </si>
  <si>
    <t>賞品代原資</t>
    <rPh sb="0" eb="2">
      <t>ショウヒン</t>
    </rPh>
    <rPh sb="2" eb="3">
      <t>ダイ</t>
    </rPh>
    <rPh sb="3" eb="5">
      <t>ゲンシ</t>
    </rPh>
    <phoneticPr fontId="5"/>
  </si>
  <si>
    <t>１点単価</t>
    <rPh sb="0" eb="2">
      <t>イッテン</t>
    </rPh>
    <rPh sb="2" eb="4">
      <t>タンカ</t>
    </rPh>
    <phoneticPr fontId="5"/>
  </si>
  <si>
    <t>個人配分</t>
    <rPh sb="0" eb="2">
      <t>コジン</t>
    </rPh>
    <rPh sb="2" eb="4">
      <t>ハイブン</t>
    </rPh>
    <phoneticPr fontId="5"/>
  </si>
  <si>
    <t>氏名</t>
    <rPh sb="0" eb="2">
      <t>シメイ</t>
    </rPh>
    <phoneticPr fontId="5"/>
  </si>
  <si>
    <t>得点</t>
    <rPh sb="0" eb="2">
      <t>トクテン</t>
    </rPh>
    <phoneticPr fontId="5"/>
  </si>
  <si>
    <t>金額</t>
    <rPh sb="0" eb="2">
      <t>キンガク</t>
    </rPh>
    <phoneticPr fontId="5"/>
  </si>
  <si>
    <t>年間魚種</t>
    <rPh sb="0" eb="2">
      <t>ネンカン</t>
    </rPh>
    <rPh sb="2" eb="4">
      <t>ギョシュ</t>
    </rPh>
    <phoneticPr fontId="5"/>
  </si>
  <si>
    <t>月日</t>
    <rPh sb="0" eb="2">
      <t>ツキヒ</t>
    </rPh>
    <phoneticPr fontId="5"/>
  </si>
  <si>
    <t>長さ（cm)</t>
    <rPh sb="0" eb="1">
      <t>ナガ</t>
    </rPh>
    <phoneticPr fontId="5"/>
  </si>
  <si>
    <t>場所</t>
    <rPh sb="0" eb="2">
      <t>バショ</t>
    </rPh>
    <phoneticPr fontId="5"/>
  </si>
  <si>
    <t>是正金額</t>
    <rPh sb="0" eb="2">
      <t>ゼセイ</t>
    </rPh>
    <rPh sb="2" eb="4">
      <t>キンガク</t>
    </rPh>
    <phoneticPr fontId="5"/>
  </si>
  <si>
    <t>土井義光</t>
    <rPh sb="0" eb="2">
      <t>ドイ</t>
    </rPh>
    <rPh sb="2" eb="4">
      <t>ヨシミツ</t>
    </rPh>
    <phoneticPr fontId="5"/>
  </si>
  <si>
    <t>兵庫協会夜釣り大会</t>
    <rPh sb="0" eb="1">
      <t>ヒョウ</t>
    </rPh>
    <rPh sb="1" eb="2">
      <t>コ</t>
    </rPh>
    <rPh sb="2" eb="3">
      <t>キョウ</t>
    </rPh>
    <rPh sb="3" eb="4">
      <t>カイ</t>
    </rPh>
    <rPh sb="4" eb="5">
      <t>ヨ</t>
    </rPh>
    <rPh sb="5" eb="6">
      <t>ツ</t>
    </rPh>
    <rPh sb="7" eb="9">
      <t>タイカイ</t>
    </rPh>
    <phoneticPr fontId="5"/>
  </si>
  <si>
    <t>三ツ星秋季大会</t>
    <rPh sb="0" eb="1">
      <t>ミ</t>
    </rPh>
    <rPh sb="2" eb="3">
      <t>ボシ</t>
    </rPh>
    <rPh sb="3" eb="5">
      <t>シュウキ</t>
    </rPh>
    <rPh sb="5" eb="7">
      <t>タイカイ</t>
    </rPh>
    <phoneticPr fontId="5"/>
  </si>
  <si>
    <t>秋季大会</t>
    <rPh sb="0" eb="2">
      <t>シュウキ</t>
    </rPh>
    <rPh sb="2" eb="4">
      <t>タイカイ</t>
    </rPh>
    <phoneticPr fontId="5"/>
  </si>
  <si>
    <t>兵庫県民釣り大会</t>
    <rPh sb="0" eb="2">
      <t>ヒョウゴ</t>
    </rPh>
    <rPh sb="2" eb="4">
      <t>ケンミン</t>
    </rPh>
    <rPh sb="4" eb="5">
      <t>ツ</t>
    </rPh>
    <rPh sb="6" eb="8">
      <t>タイカイ</t>
    </rPh>
    <phoneticPr fontId="5"/>
  </si>
  <si>
    <t>魚崎一彦</t>
    <rPh sb="0" eb="2">
      <t>ウオザキ</t>
    </rPh>
    <rPh sb="2" eb="4">
      <t>カズヒコ</t>
    </rPh>
    <phoneticPr fontId="5"/>
  </si>
  <si>
    <t>クラブキス大会</t>
    <rPh sb="5" eb="7">
      <t>タイカイ</t>
    </rPh>
    <phoneticPr fontId="5"/>
  </si>
  <si>
    <t>合計</t>
    <rPh sb="0" eb="2">
      <t>ゴウケイ</t>
    </rPh>
    <phoneticPr fontId="5"/>
  </si>
  <si>
    <t>西尾泰広</t>
    <phoneticPr fontId="5"/>
  </si>
  <si>
    <t>三ツ星夜釣り大会</t>
    <rPh sb="0" eb="1">
      <t>ミ</t>
    </rPh>
    <rPh sb="2" eb="3">
      <t>ボシ</t>
    </rPh>
    <phoneticPr fontId="5"/>
  </si>
  <si>
    <t>夜釣り大会</t>
    <phoneticPr fontId="5"/>
  </si>
  <si>
    <t>東海大会</t>
    <phoneticPr fontId="5"/>
  </si>
  <si>
    <t>北詰繁清</t>
    <phoneticPr fontId="5"/>
  </si>
  <si>
    <t>北詰繁清</t>
    <phoneticPr fontId="5"/>
  </si>
  <si>
    <t>Ｓ／Ｃ春季通信大会</t>
    <phoneticPr fontId="5"/>
  </si>
  <si>
    <t>全日本Ｓ／Ｃ選手権大会</t>
    <phoneticPr fontId="5"/>
  </si>
  <si>
    <t>全日本キス選手権大会</t>
    <rPh sb="0" eb="3">
      <t>ゼンニホン</t>
    </rPh>
    <phoneticPr fontId="5"/>
  </si>
  <si>
    <t>Ｓ／Ｃ夏季通信大会</t>
    <phoneticPr fontId="5"/>
  </si>
  <si>
    <t>三ツ星キス釣り大会</t>
    <rPh sb="0" eb="1">
      <t>ミ</t>
    </rPh>
    <rPh sb="2" eb="3">
      <t>ボシ</t>
    </rPh>
    <rPh sb="5" eb="6">
      <t>ツ</t>
    </rPh>
    <rPh sb="7" eb="9">
      <t>タイカイ</t>
    </rPh>
    <phoneticPr fontId="5"/>
  </si>
  <si>
    <t>垂水漁港掃除奉仕活動</t>
    <rPh sb="6" eb="8">
      <t>ホウシ</t>
    </rPh>
    <rPh sb="8" eb="10">
      <t>カツドウ</t>
    </rPh>
    <phoneticPr fontId="5"/>
  </si>
  <si>
    <t>兵庫・大阪合同納竿大会</t>
    <rPh sb="0" eb="2">
      <t>ヒョウゴ</t>
    </rPh>
    <rPh sb="3" eb="5">
      <t>オオサカ</t>
    </rPh>
    <rPh sb="5" eb="7">
      <t>ゴウドウ</t>
    </rPh>
    <rPh sb="7" eb="11">
      <t>ノウカンタイカイ</t>
    </rPh>
    <phoneticPr fontId="5"/>
  </si>
  <si>
    <t>3投合計</t>
    <rPh sb="1" eb="2">
      <t>トウ</t>
    </rPh>
    <rPh sb="2" eb="4">
      <t>ゴウケイ</t>
    </rPh>
    <phoneticPr fontId="5"/>
  </si>
  <si>
    <t>最短</t>
    <rPh sb="0" eb="2">
      <t>サイタン</t>
    </rPh>
    <phoneticPr fontId="5"/>
  </si>
  <si>
    <t>キャスティング（ポイント種目）</t>
    <rPh sb="12" eb="14">
      <t>シュモク</t>
    </rPh>
    <phoneticPr fontId="5"/>
  </si>
  <si>
    <t>森林ボランティア活動</t>
    <rPh sb="0" eb="2">
      <t>シンリン</t>
    </rPh>
    <rPh sb="8" eb="10">
      <t>カツドウ</t>
    </rPh>
    <phoneticPr fontId="5"/>
  </si>
  <si>
    <t>大会日</t>
    <rPh sb="0" eb="2">
      <t>タイカイ</t>
    </rPh>
    <rPh sb="2" eb="3">
      <t>ビ</t>
    </rPh>
    <phoneticPr fontId="5"/>
  </si>
  <si>
    <t>登録ＮＯ</t>
    <rPh sb="0" eb="2">
      <t>トウロク</t>
    </rPh>
    <phoneticPr fontId="5"/>
  </si>
  <si>
    <t>クラブ対抗キス釣大会</t>
    <phoneticPr fontId="5"/>
  </si>
  <si>
    <t>総合年間順位</t>
    <rPh sb="0" eb="2">
      <t>ソウゴウ</t>
    </rPh>
    <phoneticPr fontId="5"/>
  </si>
  <si>
    <t>　　　　合　　計</t>
    <rPh sb="4" eb="5">
      <t>ゴウ</t>
    </rPh>
    <rPh sb="7" eb="8">
      <t>ケイ</t>
    </rPh>
    <phoneticPr fontId="5"/>
  </si>
  <si>
    <t>　１月度大物申請</t>
    <rPh sb="2" eb="4">
      <t>ガツド</t>
    </rPh>
    <rPh sb="4" eb="6">
      <t>オオモノ</t>
    </rPh>
    <rPh sb="6" eb="8">
      <t>シンセイ</t>
    </rPh>
    <phoneticPr fontId="5"/>
  </si>
  <si>
    <t>　２月度大物申請</t>
    <rPh sb="2" eb="4">
      <t>ガツド</t>
    </rPh>
    <rPh sb="4" eb="6">
      <t>オオモノ</t>
    </rPh>
    <rPh sb="6" eb="8">
      <t>シンセイ</t>
    </rPh>
    <phoneticPr fontId="5"/>
  </si>
  <si>
    <t>　３月度大物申請</t>
    <rPh sb="2" eb="4">
      <t>ガツド</t>
    </rPh>
    <rPh sb="4" eb="6">
      <t>オオモノ</t>
    </rPh>
    <rPh sb="6" eb="8">
      <t>シンセイ</t>
    </rPh>
    <phoneticPr fontId="5"/>
  </si>
  <si>
    <t>　４月度大物申請</t>
    <rPh sb="2" eb="4">
      <t>ガツド</t>
    </rPh>
    <rPh sb="4" eb="6">
      <t>オオモノ</t>
    </rPh>
    <rPh sb="6" eb="8">
      <t>シンセイ</t>
    </rPh>
    <phoneticPr fontId="5"/>
  </si>
  <si>
    <t>　５月度大物申請</t>
    <rPh sb="2" eb="4">
      <t>ガツド</t>
    </rPh>
    <rPh sb="4" eb="6">
      <t>オオモノ</t>
    </rPh>
    <rPh sb="6" eb="8">
      <t>シンセイ</t>
    </rPh>
    <phoneticPr fontId="5"/>
  </si>
  <si>
    <t>　６月度大物申請</t>
    <rPh sb="2" eb="4">
      <t>ガツド</t>
    </rPh>
    <rPh sb="4" eb="6">
      <t>オオモノ</t>
    </rPh>
    <rPh sb="6" eb="8">
      <t>シンセイ</t>
    </rPh>
    <phoneticPr fontId="5"/>
  </si>
  <si>
    <t>　７月度大物申請</t>
    <rPh sb="2" eb="4">
      <t>ガツド</t>
    </rPh>
    <rPh sb="4" eb="6">
      <t>オオモノ</t>
    </rPh>
    <rPh sb="6" eb="8">
      <t>シンセイ</t>
    </rPh>
    <phoneticPr fontId="5"/>
  </si>
  <si>
    <t>　８月度大物申請</t>
    <rPh sb="2" eb="4">
      <t>ガツド</t>
    </rPh>
    <rPh sb="4" eb="6">
      <t>オオモノ</t>
    </rPh>
    <rPh sb="6" eb="8">
      <t>シンセイ</t>
    </rPh>
    <phoneticPr fontId="5"/>
  </si>
  <si>
    <t>　９月度大物申請</t>
    <rPh sb="2" eb="4">
      <t>ガツド</t>
    </rPh>
    <rPh sb="4" eb="6">
      <t>オオモノ</t>
    </rPh>
    <rPh sb="6" eb="8">
      <t>シンセイ</t>
    </rPh>
    <phoneticPr fontId="5"/>
  </si>
  <si>
    <t>　１０月度大物申請</t>
    <rPh sb="3" eb="5">
      <t>ガツド</t>
    </rPh>
    <rPh sb="5" eb="7">
      <t>オオモノ</t>
    </rPh>
    <rPh sb="7" eb="9">
      <t>シンセイ</t>
    </rPh>
    <phoneticPr fontId="5"/>
  </si>
  <si>
    <t>　１１月度大物申請</t>
    <rPh sb="3" eb="5">
      <t>ガツド</t>
    </rPh>
    <rPh sb="5" eb="7">
      <t>オオモノ</t>
    </rPh>
    <rPh sb="7" eb="9">
      <t>シンセイ</t>
    </rPh>
    <phoneticPr fontId="5"/>
  </si>
  <si>
    <t>１２月度大物申請</t>
    <rPh sb="2" eb="4">
      <t>ガツド</t>
    </rPh>
    <rPh sb="4" eb="6">
      <t>オオモノ</t>
    </rPh>
    <rPh sb="6" eb="8">
      <t>シンセイ</t>
    </rPh>
    <phoneticPr fontId="5"/>
  </si>
  <si>
    <t>申請月</t>
    <rPh sb="0" eb="2">
      <t>シンセイ</t>
    </rPh>
    <rPh sb="2" eb="3">
      <t>ツキ</t>
    </rPh>
    <phoneticPr fontId="5"/>
  </si>
  <si>
    <t>合　　計</t>
    <rPh sb="0" eb="1">
      <t>ゴウ</t>
    </rPh>
    <rPh sb="3" eb="4">
      <t>ケイ</t>
    </rPh>
    <phoneticPr fontId="5"/>
  </si>
  <si>
    <t>三ツ星春季大会</t>
    <rPh sb="0" eb="3">
      <t>ミツボシ</t>
    </rPh>
    <rPh sb="3" eb="5">
      <t>シュンキ</t>
    </rPh>
    <phoneticPr fontId="5"/>
  </si>
  <si>
    <t>三ツ星四国大会</t>
    <rPh sb="0" eb="1">
      <t>ミ</t>
    </rPh>
    <rPh sb="2" eb="3">
      <t>ボシ</t>
    </rPh>
    <rPh sb="3" eb="5">
      <t>シコク</t>
    </rPh>
    <rPh sb="5" eb="7">
      <t>タイカイ</t>
    </rPh>
    <phoneticPr fontId="5"/>
  </si>
  <si>
    <t>三ツ星大会  20点</t>
    <rPh sb="0" eb="1">
      <t>ミ</t>
    </rPh>
    <rPh sb="2" eb="3">
      <t>ボシ</t>
    </rPh>
    <rPh sb="3" eb="5">
      <t>タイカイ</t>
    </rPh>
    <rPh sb="9" eb="10">
      <t>テン</t>
    </rPh>
    <phoneticPr fontId="5"/>
  </si>
  <si>
    <t xml:space="preserve">協会SC  10点 </t>
    <rPh sb="0" eb="2">
      <t>キョウカイ</t>
    </rPh>
    <rPh sb="8" eb="9">
      <t>テン</t>
    </rPh>
    <phoneticPr fontId="5"/>
  </si>
  <si>
    <t>大会名①</t>
    <rPh sb="0" eb="2">
      <t>タイカイ</t>
    </rPh>
    <rPh sb="2" eb="3">
      <t>メイ</t>
    </rPh>
    <phoneticPr fontId="5"/>
  </si>
  <si>
    <t>ランク</t>
    <phoneticPr fontId="5"/>
  </si>
  <si>
    <t>個人釣行</t>
    <rPh sb="0" eb="2">
      <t>コジン</t>
    </rPh>
    <rPh sb="2" eb="4">
      <t>チョウコウ</t>
    </rPh>
    <phoneticPr fontId="5"/>
  </si>
  <si>
    <t>定例釣行</t>
    <rPh sb="0" eb="2">
      <t>テイレイ</t>
    </rPh>
    <rPh sb="2" eb="4">
      <t>チョウコウ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</si>
  <si>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</si>
  <si>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</si>
  <si>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</si>
  <si>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</si>
  <si>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　　　大物申請得点②</t>
    <rPh sb="3" eb="5">
      <t>オオモノ</t>
    </rPh>
    <rPh sb="5" eb="7">
      <t>シンセイ</t>
    </rPh>
    <rPh sb="7" eb="9">
      <t>トクテン</t>
    </rPh>
    <phoneticPr fontId="5"/>
  </si>
  <si>
    <t>　　　　　　参加得点①</t>
    <rPh sb="6" eb="8">
      <t>サンカ</t>
    </rPh>
    <rPh sb="8" eb="10">
      <t>トクテン</t>
    </rPh>
    <phoneticPr fontId="5"/>
  </si>
  <si>
    <t>全日本・兵庫入賞得点③</t>
    <rPh sb="0" eb="3">
      <t>ゼンニホン</t>
    </rPh>
    <rPh sb="4" eb="6">
      <t>ヒョウゴ</t>
    </rPh>
    <rPh sb="6" eb="8">
      <t>ニュウショウ</t>
    </rPh>
    <rPh sb="8" eb="10">
      <t>トクテン</t>
    </rPh>
    <phoneticPr fontId="5"/>
  </si>
  <si>
    <t>協会・外部行事</t>
    <rPh sb="0" eb="2">
      <t>キョウカイ</t>
    </rPh>
    <rPh sb="3" eb="5">
      <t>ガイブ</t>
    </rPh>
    <rPh sb="5" eb="7">
      <t>ギョウジ</t>
    </rPh>
    <phoneticPr fontId="5"/>
  </si>
  <si>
    <t>11～50位</t>
    <rPh sb="5" eb="6">
      <t>イ</t>
    </rPh>
    <phoneticPr fontId="5"/>
  </si>
  <si>
    <t>点</t>
    <rPh sb="0" eb="1">
      <t>テン</t>
    </rPh>
    <phoneticPr fontId="5"/>
  </si>
  <si>
    <t>連盟行事</t>
    <rPh sb="0" eb="2">
      <t>レンメイ</t>
    </rPh>
    <rPh sb="2" eb="4">
      <t>ギョウジ</t>
    </rPh>
    <phoneticPr fontId="5"/>
  </si>
  <si>
    <t>101～200位</t>
    <rPh sb="7" eb="8">
      <t>イ</t>
    </rPh>
    <phoneticPr fontId="5"/>
  </si>
  <si>
    <t>協会ＳＣ</t>
    <rPh sb="0" eb="2">
      <t>キョウカイ</t>
    </rPh>
    <phoneticPr fontId="5"/>
  </si>
  <si>
    <t>2位</t>
    <rPh sb="1" eb="2">
      <t>イ</t>
    </rPh>
    <phoneticPr fontId="5"/>
  </si>
  <si>
    <t>3位</t>
    <rPh sb="1" eb="2">
      <t>イ</t>
    </rPh>
    <phoneticPr fontId="5"/>
  </si>
  <si>
    <t>連盟ＳＣ</t>
    <rPh sb="0" eb="2">
      <t>レンメイ</t>
    </rPh>
    <phoneticPr fontId="5"/>
  </si>
  <si>
    <t xml:space="preserve">     トーナメント点数④</t>
    <rPh sb="11" eb="13">
      <t>テンスウ</t>
    </rPh>
    <phoneticPr fontId="5"/>
  </si>
  <si>
    <t>大物申請得点②</t>
    <rPh sb="0" eb="2">
      <t>オオモノ</t>
    </rPh>
    <rPh sb="2" eb="4">
      <t>シンセイ</t>
    </rPh>
    <rPh sb="4" eb="6">
      <t>トクテン</t>
    </rPh>
    <phoneticPr fontId="5"/>
  </si>
  <si>
    <t>全日本・兵庫入賞得点③</t>
    <rPh sb="0" eb="3">
      <t>ゼンニホン</t>
    </rPh>
    <rPh sb="4" eb="6">
      <t>ヒョウゴ</t>
    </rPh>
    <rPh sb="6" eb="8">
      <t>ニュウショウ</t>
    </rPh>
    <rPh sb="8" eb="10">
      <t>トクテン</t>
    </rPh>
    <phoneticPr fontId="5"/>
  </si>
  <si>
    <t>三ツ星入賞得点④</t>
    <rPh sb="0" eb="1">
      <t>ミ</t>
    </rPh>
    <rPh sb="2" eb="3">
      <t>ボシ</t>
    </rPh>
    <rPh sb="3" eb="5">
      <t>ニュウショウ</t>
    </rPh>
    <rPh sb="5" eb="7">
      <t>トクテン</t>
    </rPh>
    <phoneticPr fontId="5"/>
  </si>
  <si>
    <t>特別定例</t>
    <rPh sb="0" eb="2">
      <t>トクベツ</t>
    </rPh>
    <rPh sb="2" eb="4">
      <t>テイレイ</t>
    </rPh>
    <phoneticPr fontId="5"/>
  </si>
  <si>
    <t>特別個人</t>
    <rPh sb="0" eb="2">
      <t>トクベツ</t>
    </rPh>
    <rPh sb="2" eb="4">
      <t>コジン</t>
    </rPh>
    <phoneticPr fontId="5"/>
  </si>
  <si>
    <t>&lt;---</t>
    <phoneticPr fontId="5"/>
  </si>
  <si>
    <t>春季大会</t>
    <rPh sb="0" eb="2">
      <t>シュンキ</t>
    </rPh>
    <rPh sb="2" eb="4">
      <t>タイカイ</t>
    </rPh>
    <phoneticPr fontId="5"/>
  </si>
  <si>
    <t>四国大会</t>
    <rPh sb="0" eb="2">
      <t>シコク</t>
    </rPh>
    <rPh sb="2" eb="4">
      <t>タイカイ</t>
    </rPh>
    <phoneticPr fontId="5"/>
  </si>
  <si>
    <t>兵庫  10点</t>
    <rPh sb="0" eb="2">
      <t>ヒョウゴ</t>
    </rPh>
    <rPh sb="6" eb="7">
      <t>テン</t>
    </rPh>
    <phoneticPr fontId="5"/>
  </si>
  <si>
    <t>久山大樹</t>
    <rPh sb="0" eb="2">
      <t>クヤマ</t>
    </rPh>
    <rPh sb="2" eb="4">
      <t>タイキ</t>
    </rPh>
    <phoneticPr fontId="5"/>
  </si>
  <si>
    <t>善意の釣り</t>
    <rPh sb="0" eb="2">
      <t>ゼンイ</t>
    </rPh>
    <rPh sb="3" eb="4">
      <t>ツ</t>
    </rPh>
    <phoneticPr fontId="5"/>
  </si>
  <si>
    <t>兵庫協会キス名人戦</t>
    <rPh sb="6" eb="9">
      <t>メイジンセン</t>
    </rPh>
    <phoneticPr fontId="5"/>
  </si>
  <si>
    <t>個人釣行はこちら</t>
    <rPh sb="0" eb="2">
      <t>コジン</t>
    </rPh>
    <rPh sb="2" eb="4">
      <t>チョウコウ</t>
    </rPh>
    <phoneticPr fontId="5"/>
  </si>
  <si>
    <t>定例釣行はこちら</t>
    <rPh sb="0" eb="2">
      <t>テイレイ</t>
    </rPh>
    <rPh sb="2" eb="4">
      <t>チョウコウ</t>
    </rPh>
    <phoneticPr fontId="5"/>
  </si>
  <si>
    <t>連盟　10点</t>
    <rPh sb="0" eb="2">
      <t>レンメイ</t>
    </rPh>
    <rPh sb="5" eb="6">
      <t>テン</t>
    </rPh>
    <phoneticPr fontId="5"/>
  </si>
  <si>
    <t>１．協会入賞得点</t>
    <rPh sb="2" eb="4">
      <t>キョウカイ</t>
    </rPh>
    <rPh sb="4" eb="6">
      <t>ニュウショウ</t>
    </rPh>
    <rPh sb="6" eb="8">
      <t>トクテン</t>
    </rPh>
    <phoneticPr fontId="5"/>
  </si>
  <si>
    <t>２．三ツ星大会入賞得点</t>
    <rPh sb="2" eb="3">
      <t>ミ</t>
    </rPh>
    <rPh sb="4" eb="5">
      <t>ボシ</t>
    </rPh>
    <rPh sb="5" eb="7">
      <t>タイカイ</t>
    </rPh>
    <rPh sb="7" eb="9">
      <t>ニュウショウ</t>
    </rPh>
    <rPh sb="9" eb="11">
      <t>トクテン</t>
    </rPh>
    <phoneticPr fontId="5"/>
  </si>
  <si>
    <t>釣り人</t>
    <rPh sb="0" eb="1">
      <t>ツ</t>
    </rPh>
    <rPh sb="2" eb="3">
      <t>ビト</t>
    </rPh>
    <phoneticPr fontId="4"/>
  </si>
  <si>
    <t>魚名</t>
    <rPh sb="0" eb="2">
      <t>ギョメイ</t>
    </rPh>
    <phoneticPr fontId="4"/>
  </si>
  <si>
    <t>寸法</t>
    <rPh sb="0" eb="2">
      <t>スンポウ</t>
    </rPh>
    <phoneticPr fontId="4"/>
  </si>
  <si>
    <t>ランク</t>
    <phoneticPr fontId="5"/>
  </si>
  <si>
    <t>釣り日</t>
    <rPh sb="0" eb="1">
      <t>ツ</t>
    </rPh>
    <rPh sb="2" eb="3">
      <t>ビ</t>
    </rPh>
    <phoneticPr fontId="4"/>
  </si>
  <si>
    <t>大会</t>
    <rPh sb="0" eb="2">
      <t>タイカイ</t>
    </rPh>
    <phoneticPr fontId="5"/>
  </si>
  <si>
    <t>個人</t>
    <rPh sb="0" eb="2">
      <t>コジン</t>
    </rPh>
    <phoneticPr fontId="5"/>
  </si>
  <si>
    <t>Ｓ／Ｃ春季通信大会</t>
    <rPh sb="3" eb="5">
      <t>シュンキ</t>
    </rPh>
    <rPh sb="5" eb="7">
      <t>ツウシン</t>
    </rPh>
    <rPh sb="7" eb="9">
      <t>タイカイ</t>
    </rPh>
    <phoneticPr fontId="5"/>
  </si>
  <si>
    <t>クラブ春季大会</t>
    <rPh sb="3" eb="5">
      <t>シュンキ</t>
    </rPh>
    <rPh sb="5" eb="7">
      <t>タイカイ</t>
    </rPh>
    <phoneticPr fontId="5"/>
  </si>
  <si>
    <t>全日本キス</t>
    <rPh sb="0" eb="3">
      <t>ゼンニホン</t>
    </rPh>
    <phoneticPr fontId="5"/>
  </si>
  <si>
    <t>クラブキス大会</t>
    <phoneticPr fontId="5"/>
  </si>
  <si>
    <t>クラブ対抗キス</t>
    <rPh sb="3" eb="5">
      <t>タイコウ</t>
    </rPh>
    <phoneticPr fontId="5"/>
  </si>
  <si>
    <t>クラブ秋季大会</t>
    <rPh sb="3" eb="5">
      <t>シュウキ</t>
    </rPh>
    <rPh sb="5" eb="7">
      <t>タイカイ</t>
    </rPh>
    <phoneticPr fontId="5"/>
  </si>
  <si>
    <t>キス名人戦</t>
    <phoneticPr fontId="5"/>
  </si>
  <si>
    <t>C</t>
  </si>
  <si>
    <t>大</t>
  </si>
  <si>
    <t>A</t>
  </si>
  <si>
    <t>特</t>
  </si>
  <si>
    <t>D</t>
  </si>
  <si>
    <t>三ツ星納竿大会</t>
    <phoneticPr fontId="5"/>
  </si>
  <si>
    <t>全カレイ</t>
    <phoneticPr fontId="5"/>
  </si>
  <si>
    <t>納竿大会</t>
    <phoneticPr fontId="5"/>
  </si>
  <si>
    <t>500円単位</t>
    <rPh sb="3" eb="4">
      <t>エン</t>
    </rPh>
    <rPh sb="4" eb="6">
      <t>タンイ</t>
    </rPh>
    <phoneticPr fontId="5"/>
  </si>
  <si>
    <t>全日本キャスティング選手権大会</t>
    <rPh sb="0" eb="3">
      <t>ゼンニホン</t>
    </rPh>
    <rPh sb="10" eb="13">
      <t>センシュケン</t>
    </rPh>
    <rPh sb="13" eb="15">
      <t>タイカイ</t>
    </rPh>
    <phoneticPr fontId="5"/>
  </si>
  <si>
    <t>カレイ　　アイナメ　　クロダイ　　キチヌ　　ヘダイ　　カサゴ</t>
    <phoneticPr fontId="5"/>
  </si>
  <si>
    <t>スズキ　　コブダイ</t>
    <phoneticPr fontId="5"/>
  </si>
  <si>
    <t>評価対象は全日本サーフ大物申請サイズのものとする。</t>
    <rPh sb="0" eb="2">
      <t>ヒョウカ</t>
    </rPh>
    <rPh sb="2" eb="4">
      <t>タイショウ</t>
    </rPh>
    <rPh sb="5" eb="8">
      <t>ゼンニホン</t>
    </rPh>
    <rPh sb="11" eb="13">
      <t>オオモノ</t>
    </rPh>
    <rPh sb="13" eb="15">
      <t>シンセイ</t>
    </rPh>
    <phoneticPr fontId="5"/>
  </si>
  <si>
    <t>神戸会員以外で協会大会に参加できず三ツ星サーフ大会のみ参加　30点</t>
    <rPh sb="0" eb="2">
      <t>コウベ</t>
    </rPh>
    <rPh sb="2" eb="4">
      <t>カイイン</t>
    </rPh>
    <rPh sb="4" eb="6">
      <t>イガイ</t>
    </rPh>
    <rPh sb="7" eb="9">
      <t>キョウカイ</t>
    </rPh>
    <rPh sb="9" eb="11">
      <t>タイカイ</t>
    </rPh>
    <rPh sb="12" eb="14">
      <t>サンカ</t>
    </rPh>
    <rPh sb="17" eb="18">
      <t>ミ</t>
    </rPh>
    <rPh sb="19" eb="20">
      <t>ボシ</t>
    </rPh>
    <rPh sb="23" eb="25">
      <t>タイカイ</t>
    </rPh>
    <rPh sb="27" eb="29">
      <t>サンカ</t>
    </rPh>
    <rPh sb="32" eb="33">
      <t>テン</t>
    </rPh>
    <phoneticPr fontId="5"/>
  </si>
  <si>
    <t>2～20位</t>
    <rPh sb="4" eb="5">
      <t>イ</t>
    </rPh>
    <phoneticPr fontId="5"/>
  </si>
  <si>
    <t>21～100位</t>
    <rPh sb="6" eb="7">
      <t>イ</t>
    </rPh>
    <phoneticPr fontId="5"/>
  </si>
  <si>
    <t xml:space="preserve">    (2016年1月確定)</t>
    <rPh sb="9" eb="10">
      <t>ネン</t>
    </rPh>
    <rPh sb="11" eb="12">
      <t>ガツ</t>
    </rPh>
    <rPh sb="12" eb="14">
      <t>カクテイ</t>
    </rPh>
    <phoneticPr fontId="5"/>
  </si>
  <si>
    <t>他クラブのオープン大会は得点無し</t>
    <rPh sb="0" eb="1">
      <t>タ</t>
    </rPh>
    <rPh sb="9" eb="11">
      <t>タイカイ</t>
    </rPh>
    <rPh sb="12" eb="14">
      <t>トクテン</t>
    </rPh>
    <rPh sb="14" eb="15">
      <t>ナ</t>
    </rPh>
    <phoneticPr fontId="5"/>
  </si>
  <si>
    <t xml:space="preserve">      (2016年1月確定)</t>
    <rPh sb="11" eb="12">
      <t>ネン</t>
    </rPh>
    <rPh sb="13" eb="14">
      <t>ガツ</t>
    </rPh>
    <rPh sb="14" eb="16">
      <t>カクテイ</t>
    </rPh>
    <phoneticPr fontId="5"/>
  </si>
  <si>
    <t>全日本Ｓ／Ｃ(オープン)</t>
    <phoneticPr fontId="5"/>
  </si>
  <si>
    <t>全日本Ｓ／Ｃ(協会対抗)</t>
    <rPh sb="7" eb="9">
      <t>キョウカイ</t>
    </rPh>
    <rPh sb="9" eb="11">
      <t>タイコウ</t>
    </rPh>
    <phoneticPr fontId="5"/>
  </si>
  <si>
    <t>事故防止講習会</t>
    <rPh sb="0" eb="2">
      <t>ジコ</t>
    </rPh>
    <rPh sb="2" eb="4">
      <t>ボウシ</t>
    </rPh>
    <rPh sb="4" eb="7">
      <t>コウシュウカイ</t>
    </rPh>
    <phoneticPr fontId="5"/>
  </si>
  <si>
    <t>2～10位</t>
    <rPh sb="4" eb="5">
      <t>イ</t>
    </rPh>
    <phoneticPr fontId="5"/>
  </si>
  <si>
    <t>本賞優勝</t>
    <rPh sb="0" eb="1">
      <t>ホン</t>
    </rPh>
    <rPh sb="1" eb="2">
      <t>ショウ</t>
    </rPh>
    <rPh sb="2" eb="4">
      <t>ユウショウ</t>
    </rPh>
    <phoneticPr fontId="5"/>
  </si>
  <si>
    <t>他魚の部は1/2とする。</t>
    <rPh sb="0" eb="1">
      <t>タ</t>
    </rPh>
    <rPh sb="1" eb="2">
      <t>サカナ</t>
    </rPh>
    <rPh sb="3" eb="4">
      <t>ブ</t>
    </rPh>
    <phoneticPr fontId="5"/>
  </si>
  <si>
    <t>他魚の部は1/2とする。</t>
    <rPh sb="0" eb="1">
      <t>タ</t>
    </rPh>
    <rPh sb="1" eb="2">
      <t>ギョ</t>
    </rPh>
    <rPh sb="3" eb="4">
      <t>ブ</t>
    </rPh>
    <phoneticPr fontId="5"/>
  </si>
  <si>
    <t>個人優勝</t>
    <rPh sb="0" eb="2">
      <t>コジン</t>
    </rPh>
    <rPh sb="2" eb="4">
      <t>ユウショウ</t>
    </rPh>
    <phoneticPr fontId="5"/>
  </si>
  <si>
    <t>マゴチ　　ヒラメ　　マダイ　　エソ　　コロダイ　フエフキ類</t>
    <rPh sb="28" eb="29">
      <t>ルイ</t>
    </rPh>
    <phoneticPr fontId="5"/>
  </si>
  <si>
    <t>全日本キャスティング協会対抗</t>
    <rPh sb="10" eb="12">
      <t>キョウカイ</t>
    </rPh>
    <rPh sb="12" eb="14">
      <t>タイコウ</t>
    </rPh>
    <phoneticPr fontId="5"/>
  </si>
  <si>
    <t>全日本キャスティングオープン</t>
    <rPh sb="0" eb="3">
      <t>ゼンニホン</t>
    </rPh>
    <phoneticPr fontId="5"/>
  </si>
  <si>
    <t>優勝</t>
    <rPh sb="0" eb="2">
      <t>ユウショウ</t>
    </rPh>
    <phoneticPr fontId="5"/>
  </si>
  <si>
    <t>準優勝</t>
    <rPh sb="0" eb="3">
      <t>ジュンユウショウ</t>
    </rPh>
    <phoneticPr fontId="5"/>
  </si>
  <si>
    <t>３位</t>
    <rPh sb="1" eb="2">
      <t>イ</t>
    </rPh>
    <phoneticPr fontId="5"/>
  </si>
  <si>
    <t>--</t>
    <phoneticPr fontId="5"/>
  </si>
  <si>
    <t>西郷　景信</t>
    <rPh sb="0" eb="2">
      <t>サイゴウ</t>
    </rPh>
    <rPh sb="3" eb="5">
      <t>カゲノブ</t>
    </rPh>
    <phoneticPr fontId="5"/>
  </si>
  <si>
    <t>渡辺　敏夫</t>
    <rPh sb="0" eb="2">
      <t>ワタナベ</t>
    </rPh>
    <rPh sb="3" eb="5">
      <t>トシオ</t>
    </rPh>
    <phoneticPr fontId="5"/>
  </si>
  <si>
    <t>上松　政美</t>
    <rPh sb="0" eb="2">
      <t>ウエマツ</t>
    </rPh>
    <rPh sb="3" eb="5">
      <t>マサミ</t>
    </rPh>
    <phoneticPr fontId="5"/>
  </si>
  <si>
    <t>魚崎　一彦</t>
    <rPh sb="0" eb="2">
      <t>ウオザキ</t>
    </rPh>
    <rPh sb="3" eb="5">
      <t>カズヒコ</t>
    </rPh>
    <phoneticPr fontId="5"/>
  </si>
  <si>
    <t>福田　正</t>
    <rPh sb="0" eb="2">
      <t>フクダ</t>
    </rPh>
    <rPh sb="3" eb="4">
      <t>タダシ</t>
    </rPh>
    <phoneticPr fontId="5"/>
  </si>
  <si>
    <t>北詰　繁清</t>
    <rPh sb="0" eb="2">
      <t>キタヅメ</t>
    </rPh>
    <rPh sb="3" eb="5">
      <t>シゲキヨ</t>
    </rPh>
    <phoneticPr fontId="5"/>
  </si>
  <si>
    <t>久山　大樹</t>
    <rPh sb="0" eb="2">
      <t>クヤマ</t>
    </rPh>
    <rPh sb="3" eb="5">
      <t>タイキ</t>
    </rPh>
    <phoneticPr fontId="5"/>
  </si>
  <si>
    <t>下村　成勝</t>
    <rPh sb="0" eb="2">
      <t>シモムラ</t>
    </rPh>
    <rPh sb="3" eb="5">
      <t>シゲカツ</t>
    </rPh>
    <phoneticPr fontId="5"/>
  </si>
  <si>
    <t>県民釣り大会 1/2</t>
    <phoneticPr fontId="5"/>
  </si>
  <si>
    <t>三ツ星キス・ベラ大会</t>
    <rPh sb="0" eb="1">
      <t>ミ</t>
    </rPh>
    <rPh sb="2" eb="3">
      <t>ボシ</t>
    </rPh>
    <rPh sb="8" eb="10">
      <t>タイカイ</t>
    </rPh>
    <phoneticPr fontId="5"/>
  </si>
  <si>
    <t>キス・ベラ大会</t>
    <rPh sb="5" eb="7">
      <t>タイカイ</t>
    </rPh>
    <phoneticPr fontId="5"/>
  </si>
  <si>
    <t>土井　義光</t>
    <rPh sb="0" eb="2">
      <t>ドイ</t>
    </rPh>
    <rPh sb="3" eb="5">
      <t>ヨシミツ</t>
    </rPh>
    <phoneticPr fontId="5"/>
  </si>
  <si>
    <t>薬師寺　定生</t>
    <rPh sb="0" eb="3">
      <t>ヤクシジ</t>
    </rPh>
    <rPh sb="4" eb="6">
      <t>サダオ</t>
    </rPh>
    <phoneticPr fontId="5"/>
  </si>
  <si>
    <t>渡辺　敏夫</t>
    <phoneticPr fontId="5"/>
  </si>
  <si>
    <t>薬師寺　定生</t>
    <phoneticPr fontId="5"/>
  </si>
  <si>
    <t>上松　政美</t>
    <phoneticPr fontId="5"/>
  </si>
  <si>
    <t>北詰　繁清</t>
    <phoneticPr fontId="5"/>
  </si>
  <si>
    <t>塩飽　雅裕</t>
    <phoneticPr fontId="5"/>
  </si>
  <si>
    <t>下村　成勝</t>
    <phoneticPr fontId="5"/>
  </si>
  <si>
    <t>古川　良則</t>
    <phoneticPr fontId="5"/>
  </si>
  <si>
    <t>西郷　景信</t>
    <phoneticPr fontId="5"/>
  </si>
  <si>
    <t>長野　慎一</t>
    <rPh sb="0" eb="2">
      <t>ナガノ</t>
    </rPh>
    <rPh sb="3" eb="5">
      <t>シンイチ</t>
    </rPh>
    <phoneticPr fontId="5"/>
  </si>
  <si>
    <t>土井　義光</t>
    <rPh sb="0" eb="2">
      <t>ドイ</t>
    </rPh>
    <rPh sb="3" eb="5">
      <t>ヨシミツ</t>
    </rPh>
    <phoneticPr fontId="5"/>
  </si>
  <si>
    <t>西尾　泰広</t>
    <phoneticPr fontId="5"/>
  </si>
  <si>
    <t>兵庫協会キス名人戦</t>
    <rPh sb="0" eb="2">
      <t>ヒョウゴ</t>
    </rPh>
    <rPh sb="2" eb="4">
      <t>キョウカイ</t>
    </rPh>
    <rPh sb="6" eb="9">
      <t>メイジンセン</t>
    </rPh>
    <phoneticPr fontId="5"/>
  </si>
  <si>
    <t>魚拓得点データ</t>
    <rPh sb="0" eb="2">
      <t>ギョタク</t>
    </rPh>
    <rPh sb="2" eb="4">
      <t>トクテン</t>
    </rPh>
    <phoneticPr fontId="5"/>
  </si>
  <si>
    <t>大会入賞得点データ</t>
    <rPh sb="0" eb="2">
      <t>タイカイ</t>
    </rPh>
    <rPh sb="2" eb="4">
      <t>ニュウショウ</t>
    </rPh>
    <rPh sb="4" eb="6">
      <t>トクテン</t>
    </rPh>
    <phoneticPr fontId="5"/>
  </si>
  <si>
    <t>三ッ星サーフ年間大会</t>
    <rPh sb="0" eb="3">
      <t>ミツボシ</t>
    </rPh>
    <rPh sb="6" eb="8">
      <t>ネンカン</t>
    </rPh>
    <rPh sb="8" eb="10">
      <t>タイカイ</t>
    </rPh>
    <phoneticPr fontId="5"/>
  </si>
  <si>
    <t>長寸</t>
    <rPh sb="0" eb="1">
      <t>チョウ</t>
    </rPh>
    <rPh sb="1" eb="2">
      <t>スン</t>
    </rPh>
    <phoneticPr fontId="5"/>
  </si>
  <si>
    <t>　　　　　　　　　A賞</t>
    <rPh sb="10" eb="11">
      <t>ショウ</t>
    </rPh>
    <phoneticPr fontId="5"/>
  </si>
  <si>
    <t>トーナメント結果配分表</t>
    <rPh sb="6" eb="8">
      <t>ケッカ</t>
    </rPh>
    <rPh sb="8" eb="10">
      <t>ハイブン</t>
    </rPh>
    <rPh sb="10" eb="11">
      <t>ヒョウ</t>
    </rPh>
    <phoneticPr fontId="5"/>
  </si>
  <si>
    <t>SC夏季通信大会</t>
    <rPh sb="2" eb="4">
      <t>カキ</t>
    </rPh>
    <rPh sb="4" eb="6">
      <t>ツウシン</t>
    </rPh>
    <rPh sb="6" eb="8">
      <t>タイカイ</t>
    </rPh>
    <phoneticPr fontId="5"/>
  </si>
  <si>
    <t>2017年度より</t>
    <rPh sb="4" eb="6">
      <t>ネンド</t>
    </rPh>
    <phoneticPr fontId="5"/>
  </si>
  <si>
    <t>SCについては</t>
    <phoneticPr fontId="5"/>
  </si>
  <si>
    <t>入賞得点なし</t>
    <rPh sb="0" eb="2">
      <t>ニュウショウ</t>
    </rPh>
    <rPh sb="2" eb="4">
      <t>トクテン</t>
    </rPh>
    <phoneticPr fontId="5"/>
  </si>
  <si>
    <t xml:space="preserve">連盟SC  10点 </t>
    <rPh sb="0" eb="2">
      <t>レンメイ</t>
    </rPh>
    <rPh sb="8" eb="9">
      <t>テン</t>
    </rPh>
    <phoneticPr fontId="5"/>
  </si>
  <si>
    <t>古川　良則</t>
    <rPh sb="0" eb="2">
      <t>フルカワ</t>
    </rPh>
    <rPh sb="3" eb="5">
      <t>ヨシノリ</t>
    </rPh>
    <phoneticPr fontId="5"/>
  </si>
  <si>
    <t>キャスティング（第5種目Ｃ）</t>
    <rPh sb="8" eb="9">
      <t>ダイ</t>
    </rPh>
    <rPh sb="10" eb="12">
      <t>シュモク</t>
    </rPh>
    <phoneticPr fontId="5"/>
  </si>
  <si>
    <t>最長</t>
    <rPh sb="0" eb="2">
      <t>サイチョウ</t>
    </rPh>
    <phoneticPr fontId="5"/>
  </si>
  <si>
    <r>
      <rPr>
        <sz val="11"/>
        <rFont val="ＭＳ Ｐゴシック"/>
        <family val="3"/>
        <charset val="128"/>
      </rPr>
      <t>シロキス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キュウセン　　カワハギ　　ノドクサリ　　マハゼ</t>
    </r>
    <phoneticPr fontId="5"/>
  </si>
  <si>
    <r>
      <t>参加申し込みをした後、キャンセル又は中止された場合、、点数の1</t>
    </r>
    <r>
      <rPr>
        <sz val="11"/>
        <rFont val="ＭＳ Ｐゴシック"/>
        <family val="3"/>
        <charset val="128"/>
      </rPr>
      <t>/2を付ける。</t>
    </r>
    <rPh sb="0" eb="2">
      <t>サンカ</t>
    </rPh>
    <rPh sb="2" eb="3">
      <t>モウ</t>
    </rPh>
    <rPh sb="4" eb="5">
      <t>コ</t>
    </rPh>
    <rPh sb="9" eb="10">
      <t>アト</t>
    </rPh>
    <rPh sb="16" eb="17">
      <t>マタ</t>
    </rPh>
    <rPh sb="18" eb="20">
      <t>チュウシ</t>
    </rPh>
    <rPh sb="23" eb="25">
      <t>バアイ</t>
    </rPh>
    <rPh sb="27" eb="29">
      <t>テンスウ</t>
    </rPh>
    <rPh sb="34" eb="35">
      <t>ツ</t>
    </rPh>
    <phoneticPr fontId="5"/>
  </si>
  <si>
    <r>
      <t>(201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年度から適用)</t>
    </r>
    <rPh sb="5" eb="7">
      <t>ネンド</t>
    </rPh>
    <rPh sb="9" eb="11">
      <t>テキヨウ</t>
    </rPh>
    <phoneticPr fontId="5"/>
  </si>
  <si>
    <t>特別大物のみ(ランクの付くものは個人釣行に準ずる)</t>
    <rPh sb="0" eb="2">
      <t>トクベツ</t>
    </rPh>
    <rPh sb="2" eb="4">
      <t>オオモノ</t>
    </rPh>
    <rPh sb="11" eb="12">
      <t>ツ</t>
    </rPh>
    <rPh sb="16" eb="18">
      <t>コジン</t>
    </rPh>
    <rPh sb="18" eb="20">
      <t>チョウコウ</t>
    </rPh>
    <rPh sb="21" eb="22">
      <t>ジュン</t>
    </rPh>
    <phoneticPr fontId="5"/>
  </si>
  <si>
    <t>特別大物のみ(ランクの付くものは定例釣行に準ずる)</t>
    <rPh sb="0" eb="2">
      <t>トクベツ</t>
    </rPh>
    <rPh sb="2" eb="4">
      <t>オオモノ</t>
    </rPh>
    <rPh sb="11" eb="12">
      <t>ツ</t>
    </rPh>
    <rPh sb="16" eb="18">
      <t>テイレイ</t>
    </rPh>
    <rPh sb="18" eb="20">
      <t>チョウコウ</t>
    </rPh>
    <rPh sb="21" eb="22">
      <t>ジュン</t>
    </rPh>
    <phoneticPr fontId="5"/>
  </si>
  <si>
    <t xml:space="preserve">   (2018年1月確定)</t>
    <rPh sb="8" eb="9">
      <t>ネン</t>
    </rPh>
    <rPh sb="10" eb="11">
      <t>ガツ</t>
    </rPh>
    <rPh sb="11" eb="13">
      <t>カクテイ</t>
    </rPh>
    <phoneticPr fontId="5"/>
  </si>
  <si>
    <t>三ツ星納竿大会</t>
    <rPh sb="0" eb="1">
      <t>ミ</t>
    </rPh>
    <rPh sb="2" eb="3">
      <t>ボシ</t>
    </rPh>
    <rPh sb="3" eb="5">
      <t>ノウカン</t>
    </rPh>
    <rPh sb="5" eb="7">
      <t>タイカイ</t>
    </rPh>
    <phoneticPr fontId="5"/>
  </si>
  <si>
    <t>キャスティングは2013年度から掲載</t>
    <rPh sb="12" eb="14">
      <t>ネンド</t>
    </rPh>
    <rPh sb="16" eb="18">
      <t>ケイサイ</t>
    </rPh>
    <phoneticPr fontId="5"/>
  </si>
  <si>
    <t>兵協通信釣り大会</t>
    <rPh sb="0" eb="2">
      <t>ヒョウキョウ</t>
    </rPh>
    <rPh sb="2" eb="4">
      <t>ツウシン</t>
    </rPh>
    <rPh sb="4" eb="5">
      <t>ツ</t>
    </rPh>
    <rPh sb="6" eb="8">
      <t>タイカイ</t>
    </rPh>
    <phoneticPr fontId="5"/>
  </si>
  <si>
    <t>クラブ夜釣り大会</t>
    <phoneticPr fontId="5"/>
  </si>
  <si>
    <t>４７位</t>
    <rPh sb="2" eb="3">
      <t>イ</t>
    </rPh>
    <phoneticPr fontId="5"/>
  </si>
  <si>
    <t>４８位</t>
    <rPh sb="2" eb="3">
      <t>イ</t>
    </rPh>
    <phoneticPr fontId="5"/>
  </si>
  <si>
    <t>ポ優勝</t>
    <rPh sb="1" eb="3">
      <t>ユウショウ</t>
    </rPh>
    <phoneticPr fontId="5"/>
  </si>
  <si>
    <t>協会夜釣り大会</t>
    <phoneticPr fontId="5"/>
  </si>
  <si>
    <t>記録更新賞（25分類43魚種）</t>
    <rPh sb="8" eb="10">
      <t>ブンルイ</t>
    </rPh>
    <rPh sb="12" eb="14">
      <t>ギョシュ</t>
    </rPh>
    <phoneticPr fontId="5"/>
  </si>
  <si>
    <t>2020年度（令和２年度）各種表彰</t>
    <rPh sb="7" eb="9">
      <t>レイワ</t>
    </rPh>
    <rPh sb="10" eb="12">
      <t>ネンド</t>
    </rPh>
    <rPh sb="11" eb="12">
      <t>ド</t>
    </rPh>
    <phoneticPr fontId="5"/>
  </si>
  <si>
    <t>２０２０年三ツ星トーナメント大会入賞得点表</t>
    <rPh sb="4" eb="5">
      <t>ネン</t>
    </rPh>
    <rPh sb="5" eb="6">
      <t>ミ</t>
    </rPh>
    <rPh sb="7" eb="8">
      <t>ボシ</t>
    </rPh>
    <rPh sb="14" eb="16">
      <t>タイカイ</t>
    </rPh>
    <rPh sb="16" eb="18">
      <t>ニュウショウ</t>
    </rPh>
    <rPh sb="18" eb="20">
      <t>トクテン</t>
    </rPh>
    <rPh sb="20" eb="21">
      <t>ヒョウ</t>
    </rPh>
    <phoneticPr fontId="5"/>
  </si>
  <si>
    <t>２０２０年全日本・協会入賞得点表</t>
    <rPh sb="4" eb="5">
      <t>ネン</t>
    </rPh>
    <rPh sb="5" eb="8">
      <t>ゼンニホン</t>
    </rPh>
    <rPh sb="9" eb="11">
      <t>キョウカイ</t>
    </rPh>
    <rPh sb="11" eb="13">
      <t>ニュウショウ</t>
    </rPh>
    <rPh sb="13" eb="15">
      <t>トクテン</t>
    </rPh>
    <rPh sb="15" eb="16">
      <t>ヒョウ</t>
    </rPh>
    <phoneticPr fontId="5"/>
  </si>
  <si>
    <t>２０２０年大物申請得点表</t>
    <rPh sb="4" eb="5">
      <t>ネン</t>
    </rPh>
    <rPh sb="5" eb="7">
      <t>オオモノ</t>
    </rPh>
    <rPh sb="7" eb="9">
      <t>シンセイ</t>
    </rPh>
    <rPh sb="9" eb="11">
      <t>トクテン</t>
    </rPh>
    <rPh sb="11" eb="12">
      <t>ヒョウ</t>
    </rPh>
    <phoneticPr fontId="5"/>
  </si>
  <si>
    <t>２０２０年成績・参加一覧表</t>
    <rPh sb="4" eb="5">
      <t>ネン</t>
    </rPh>
    <rPh sb="8" eb="10">
      <t>サンカ</t>
    </rPh>
    <phoneticPr fontId="5"/>
  </si>
  <si>
    <t>三ツ星東海大会</t>
    <rPh sb="0" eb="1">
      <t>ミ</t>
    </rPh>
    <rPh sb="2" eb="3">
      <t>ボシ</t>
    </rPh>
    <rPh sb="3" eb="5">
      <t>トウカイ</t>
    </rPh>
    <rPh sb="5" eb="7">
      <t>タイカイ</t>
    </rPh>
    <phoneticPr fontId="5"/>
  </si>
  <si>
    <t>全日本55周年記念大会</t>
    <rPh sb="0" eb="3">
      <t>ゼンニホン</t>
    </rPh>
    <rPh sb="5" eb="7">
      <t>シュウネン</t>
    </rPh>
    <rPh sb="7" eb="9">
      <t>キネン</t>
    </rPh>
    <rPh sb="9" eb="11">
      <t>タイカイ</t>
    </rPh>
    <phoneticPr fontId="5"/>
  </si>
  <si>
    <t>三ツ星東海大会</t>
    <rPh sb="0" eb="1">
      <t>ミ</t>
    </rPh>
    <rPh sb="2" eb="3">
      <t>ボシ</t>
    </rPh>
    <phoneticPr fontId="5"/>
  </si>
  <si>
    <t>全日本55周年記念大会</t>
    <rPh sb="0" eb="3">
      <t>ゼンニホン</t>
    </rPh>
    <rPh sb="5" eb="7">
      <t>シュウネン</t>
    </rPh>
    <rPh sb="7" eb="9">
      <t>キネン</t>
    </rPh>
    <rPh sb="9" eb="11">
      <t>タイカイ</t>
    </rPh>
    <phoneticPr fontId="5"/>
  </si>
  <si>
    <t>コロナの為中止</t>
    <rPh sb="4" eb="5">
      <t>タメ</t>
    </rPh>
    <rPh sb="5" eb="7">
      <t>チュウシ</t>
    </rPh>
    <phoneticPr fontId="5"/>
  </si>
  <si>
    <t>コロナの為中止の為中止</t>
    <rPh sb="4" eb="5">
      <t>タメ</t>
    </rPh>
    <rPh sb="5" eb="7">
      <t>チュウシ</t>
    </rPh>
    <rPh sb="8" eb="9">
      <t>タメ</t>
    </rPh>
    <rPh sb="9" eb="11">
      <t>チュウシ</t>
    </rPh>
    <phoneticPr fontId="5"/>
  </si>
  <si>
    <t>コロナの為中止</t>
    <rPh sb="4" eb="5">
      <t>タメ</t>
    </rPh>
    <rPh sb="5" eb="7">
      <t>チュウシ</t>
    </rPh>
    <phoneticPr fontId="5"/>
  </si>
  <si>
    <t>コロナの為中止</t>
    <rPh sb="4" eb="5">
      <t>タメ</t>
    </rPh>
    <rPh sb="5" eb="7">
      <t>チュウシ</t>
    </rPh>
    <phoneticPr fontId="5"/>
  </si>
  <si>
    <t>コロカの為中止</t>
    <rPh sb="4" eb="5">
      <t>タメ</t>
    </rPh>
    <rPh sb="5" eb="7">
      <t>チュウシ</t>
    </rPh>
    <phoneticPr fontId="5"/>
  </si>
  <si>
    <t>2名キャンセル</t>
    <rPh sb="1" eb="2">
      <t>ナ</t>
    </rPh>
    <phoneticPr fontId="5"/>
  </si>
  <si>
    <t>コブダイ</t>
  </si>
  <si>
    <t>T</t>
  </si>
  <si>
    <t>2020/01/19</t>
  </si>
  <si>
    <t>1月度</t>
    <rPh sb="1" eb="2">
      <t>ガツ</t>
    </rPh>
    <rPh sb="2" eb="3">
      <t>ド</t>
    </rPh>
    <phoneticPr fontId="5"/>
  </si>
  <si>
    <t>北詰繁清</t>
  </si>
  <si>
    <t>シロギス</t>
  </si>
  <si>
    <t>クロダイ</t>
  </si>
  <si>
    <t>2020/06/04</t>
  </si>
  <si>
    <t>2020/04/26</t>
  </si>
  <si>
    <t>6月度</t>
    <rPh sb="1" eb="2">
      <t>ガツ</t>
    </rPh>
    <rPh sb="2" eb="3">
      <t>ド</t>
    </rPh>
    <phoneticPr fontId="5"/>
  </si>
  <si>
    <t>キチヌ</t>
  </si>
  <si>
    <t>B</t>
  </si>
  <si>
    <t>2020/06/24</t>
  </si>
  <si>
    <t>7月度</t>
    <rPh sb="1" eb="2">
      <t>ガツ</t>
    </rPh>
    <rPh sb="2" eb="3">
      <t>ド</t>
    </rPh>
    <phoneticPr fontId="5"/>
  </si>
  <si>
    <t>土井義光</t>
  </si>
  <si>
    <t>マゴチ</t>
  </si>
  <si>
    <t>2020/07/18</t>
  </si>
  <si>
    <t>8月度</t>
    <rPh sb="1" eb="2">
      <t>ガツ</t>
    </rPh>
    <rPh sb="2" eb="3">
      <t>ド</t>
    </rPh>
    <phoneticPr fontId="5"/>
  </si>
  <si>
    <t>福田正</t>
  </si>
  <si>
    <t>カワハギ</t>
  </si>
  <si>
    <t>2020/07/19</t>
  </si>
  <si>
    <t>2020/08/07</t>
  </si>
  <si>
    <t>9月度</t>
    <rPh sb="1" eb="2">
      <t>ガツ</t>
    </rPh>
    <rPh sb="2" eb="3">
      <t>ド</t>
    </rPh>
    <phoneticPr fontId="5"/>
  </si>
  <si>
    <t>キス2位</t>
    <rPh sb="3" eb="4">
      <t>イ</t>
    </rPh>
    <phoneticPr fontId="5"/>
  </si>
  <si>
    <t>キス7位</t>
    <rPh sb="3" eb="4">
      <t>イ</t>
    </rPh>
    <phoneticPr fontId="5"/>
  </si>
  <si>
    <t>キス11位</t>
    <rPh sb="4" eb="5">
      <t>イ</t>
    </rPh>
    <phoneticPr fontId="5"/>
  </si>
  <si>
    <t>他魚</t>
    <rPh sb="0" eb="1">
      <t>タ</t>
    </rPh>
    <rPh sb="1" eb="2">
      <t>ギョ</t>
    </rPh>
    <phoneticPr fontId="5"/>
  </si>
  <si>
    <t>キス23位</t>
    <rPh sb="4" eb="5">
      <t>イ</t>
    </rPh>
    <phoneticPr fontId="5"/>
  </si>
  <si>
    <t>クロダイ9位</t>
    <rPh sb="5" eb="6">
      <t>イ</t>
    </rPh>
    <phoneticPr fontId="5"/>
  </si>
  <si>
    <t>クロダイ22位</t>
    <rPh sb="6" eb="7">
      <t>イ</t>
    </rPh>
    <phoneticPr fontId="5"/>
  </si>
  <si>
    <t>西尾　泰広</t>
    <rPh sb="0" eb="2">
      <t>ニシオ</t>
    </rPh>
    <rPh sb="3" eb="5">
      <t>ヤスヒロ</t>
    </rPh>
    <phoneticPr fontId="5"/>
  </si>
  <si>
    <t>ｷｬﾝｾﾙ</t>
    <phoneticPr fontId="5"/>
  </si>
  <si>
    <t>申請なし</t>
    <rPh sb="0" eb="2">
      <t>シンセイ</t>
    </rPh>
    <phoneticPr fontId="5"/>
  </si>
  <si>
    <t>なし</t>
    <phoneticPr fontId="5"/>
  </si>
  <si>
    <t>コロナの為中止の為延期</t>
    <rPh sb="4" eb="5">
      <t>タメ</t>
    </rPh>
    <rPh sb="5" eb="7">
      <t>チュウシ</t>
    </rPh>
    <rPh sb="8" eb="9">
      <t>タメ</t>
    </rPh>
    <rPh sb="9" eb="11">
      <t>エンキ</t>
    </rPh>
    <phoneticPr fontId="5"/>
  </si>
  <si>
    <t>2020/11/05</t>
  </si>
  <si>
    <t>2020/11/16</t>
  </si>
  <si>
    <t>11月度</t>
    <rPh sb="2" eb="3">
      <t>ガツ</t>
    </rPh>
    <rPh sb="3" eb="4">
      <t>ド</t>
    </rPh>
    <phoneticPr fontId="5"/>
  </si>
  <si>
    <t>申請なし</t>
    <rPh sb="0" eb="2">
      <t>シンセイ</t>
    </rPh>
    <phoneticPr fontId="5"/>
  </si>
  <si>
    <t>12月度</t>
    <rPh sb="2" eb="3">
      <t>ガツ</t>
    </rPh>
    <rPh sb="3" eb="4">
      <t>ド</t>
    </rPh>
    <phoneticPr fontId="5"/>
  </si>
  <si>
    <t>2020/11/23</t>
  </si>
  <si>
    <t>2020/12/03</t>
  </si>
  <si>
    <t>渡辺　敏夫</t>
    <rPh sb="0" eb="2">
      <t>ワタナベ</t>
    </rPh>
    <rPh sb="3" eb="5">
      <t>トシオ</t>
    </rPh>
    <phoneticPr fontId="5"/>
  </si>
  <si>
    <t>薬師寺　定生</t>
    <rPh sb="0" eb="3">
      <t>ヤクシジ</t>
    </rPh>
    <rPh sb="4" eb="6">
      <t>サダオ</t>
    </rPh>
    <phoneticPr fontId="5"/>
  </si>
  <si>
    <t>北詰　繁清</t>
    <rPh sb="0" eb="2">
      <t>キタヅメ</t>
    </rPh>
    <rPh sb="3" eb="5">
      <t>シゲキヨ</t>
    </rPh>
    <phoneticPr fontId="5"/>
  </si>
  <si>
    <t>福田　正</t>
    <rPh sb="0" eb="2">
      <t>フクダ</t>
    </rPh>
    <rPh sb="3" eb="4">
      <t>タダシ</t>
    </rPh>
    <phoneticPr fontId="5"/>
  </si>
  <si>
    <t>上松　政美</t>
    <rPh sb="0" eb="2">
      <t>ウエマツ</t>
    </rPh>
    <rPh sb="3" eb="5">
      <t>マサミ</t>
    </rPh>
    <phoneticPr fontId="5"/>
  </si>
  <si>
    <t>北詰　繁清</t>
    <rPh sb="0" eb="2">
      <t>キタヅメ</t>
    </rPh>
    <rPh sb="3" eb="5">
      <t>シゲキヨ</t>
    </rPh>
    <phoneticPr fontId="5"/>
  </si>
  <si>
    <t>カワハギ</t>
    <phoneticPr fontId="5"/>
  </si>
  <si>
    <t>クロダイ</t>
    <phoneticPr fontId="5"/>
  </si>
  <si>
    <t>土井　義光</t>
    <rPh sb="0" eb="2">
      <t>ドイ</t>
    </rPh>
    <rPh sb="3" eb="5">
      <t>ヨシミツ</t>
    </rPh>
    <phoneticPr fontId="5"/>
  </si>
  <si>
    <t>マゴチ</t>
    <phoneticPr fontId="5"/>
  </si>
  <si>
    <t>西郷　景信</t>
    <rPh sb="0" eb="2">
      <t>サイゴウ</t>
    </rPh>
    <rPh sb="3" eb="5">
      <t>カゲノブ</t>
    </rPh>
    <phoneticPr fontId="5"/>
  </si>
  <si>
    <t>コブダイ</t>
    <phoneticPr fontId="5"/>
  </si>
  <si>
    <t>なし</t>
    <phoneticPr fontId="5"/>
  </si>
  <si>
    <t>マコガレイ</t>
    <phoneticPr fontId="5"/>
  </si>
  <si>
    <t>今年は1/2にする。</t>
    <rPh sb="0" eb="1">
      <t>コトシ</t>
    </rPh>
    <phoneticPr fontId="5"/>
  </si>
  <si>
    <t>なし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</si>
</sst>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0.0"/>
    <numFmt numFmtId="178" formatCode="m/d;@"/>
    <numFmt numFmtId="179" formatCode="0_ "/>
    <numFmt numFmtId="180" formatCode="#,##0.0;[Red]\-#,##0.0"/>
    <numFmt numFmtId="181" formatCode="0.0_ "/>
    <numFmt numFmtId="182" formatCode="0.0_);[Red]\(0.0\)"/>
    <numFmt numFmtId="183" formatCode="m&quot;月&quot;d&quot;日&quot;;@"/>
    <numFmt numFmtId="184" formatCode="#,##0.0"/>
    <numFmt numFmtId="185" formatCode="yyyy/mm/dd"/>
  </numFmts>
  <fonts count="5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3" fillId="0" borderId="0">
      <alignment vertical="center"/>
    </xf>
    <xf numFmtId="0" fontId="3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56" fillId="0" borderId="0" applyFill="0" applyProtection="0">
      <alignment vertical="center"/>
    </xf>
  </cellStyleXfs>
  <cellXfs count="446">
    <xf numFmtId="0" fontId="0" fillId="0" borderId="0" xfId="0"/>
    <xf numFmtId="0" fontId="0" fillId="0" borderId="10" xfId="0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6" xfId="0" applyBorder="1"/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0" fontId="0" fillId="24" borderId="0" xfId="0" applyFill="1"/>
    <xf numFmtId="3" fontId="0" fillId="0" borderId="11" xfId="0" applyNumberForma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79" fontId="0" fillId="0" borderId="11" xfId="0" applyNumberFormat="1" applyBorder="1"/>
    <xf numFmtId="177" fontId="0" fillId="0" borderId="0" xfId="0" applyNumberFormat="1"/>
    <xf numFmtId="177" fontId="0" fillId="0" borderId="0" xfId="0" applyNumberFormat="1" applyAlignment="1">
      <alignment horizontal="center" vertical="center"/>
    </xf>
    <xf numFmtId="0" fontId="28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1" xfId="33" applyFont="1" applyBorder="1"/>
    <xf numFmtId="0" fontId="0" fillId="24" borderId="0" xfId="0" applyFill="1" applyAlignment="1">
      <alignment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2" fontId="0" fillId="24" borderId="17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shrinkToFit="1"/>
    </xf>
    <xf numFmtId="0" fontId="0" fillId="25" borderId="12" xfId="0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 shrinkToFit="1"/>
    </xf>
    <xf numFmtId="0" fontId="0" fillId="25" borderId="21" xfId="0" applyFill="1" applyBorder="1" applyAlignment="1">
      <alignment vertical="center" shrinkToFit="1"/>
    </xf>
    <xf numFmtId="178" fontId="6" fillId="25" borderId="22" xfId="0" applyNumberFormat="1" applyFont="1" applyFill="1" applyBorder="1" applyAlignment="1">
      <alignment horizontal="center" vertical="center" shrinkToFit="1"/>
    </xf>
    <xf numFmtId="178" fontId="0" fillId="25" borderId="13" xfId="0" applyNumberFormat="1" applyFill="1" applyBorder="1" applyAlignment="1">
      <alignment horizontal="center" vertical="center" shrinkToFit="1"/>
    </xf>
    <xf numFmtId="56" fontId="0" fillId="25" borderId="23" xfId="0" applyNumberFormat="1" applyFill="1" applyBorder="1" applyAlignment="1">
      <alignment horizontal="center" vertical="center" textRotation="255"/>
    </xf>
    <xf numFmtId="56" fontId="0" fillId="25" borderId="24" xfId="0" applyNumberFormat="1" applyFill="1" applyBorder="1" applyAlignment="1">
      <alignment vertical="center" textRotation="255"/>
    </xf>
    <xf numFmtId="176" fontId="0" fillId="25" borderId="30" xfId="0" applyNumberFormat="1" applyFill="1" applyBorder="1" applyAlignment="1" applyProtection="1">
      <alignment vertical="center"/>
      <protection locked="0"/>
    </xf>
    <xf numFmtId="176" fontId="0" fillId="25" borderId="31" xfId="0" applyNumberFormat="1" applyFill="1" applyBorder="1" applyAlignment="1" applyProtection="1">
      <alignment vertical="center"/>
      <protection locked="0"/>
    </xf>
    <xf numFmtId="176" fontId="0" fillId="25" borderId="12" xfId="0" applyNumberFormat="1" applyFill="1" applyBorder="1" applyAlignment="1" applyProtection="1">
      <alignment vertical="center"/>
      <protection locked="0"/>
    </xf>
    <xf numFmtId="176" fontId="0" fillId="25" borderId="11" xfId="0" applyNumberFormat="1" applyFill="1" applyBorder="1" applyAlignment="1" applyProtection="1">
      <alignment vertical="center"/>
      <protection locked="0"/>
    </xf>
    <xf numFmtId="0" fontId="0" fillId="25" borderId="14" xfId="0" applyFill="1" applyBorder="1" applyAlignment="1">
      <alignment vertical="center" shrinkToFit="1"/>
    </xf>
    <xf numFmtId="178" fontId="0" fillId="25" borderId="15" xfId="0" applyNumberFormat="1" applyFill="1" applyBorder="1" applyAlignment="1">
      <alignment horizontal="center" vertical="center" shrinkToFit="1"/>
    </xf>
    <xf numFmtId="176" fontId="0" fillId="25" borderId="14" xfId="0" applyNumberFormat="1" applyFill="1" applyBorder="1" applyAlignment="1" applyProtection="1">
      <alignment vertical="center"/>
      <protection locked="0"/>
    </xf>
    <xf numFmtId="176" fontId="0" fillId="25" borderId="17" xfId="0" applyNumberFormat="1" applyFill="1" applyBorder="1" applyAlignment="1" applyProtection="1">
      <alignment vertical="center"/>
      <protection locked="0"/>
    </xf>
    <xf numFmtId="176" fontId="0" fillId="25" borderId="35" xfId="0" applyNumberFormat="1" applyFill="1" applyBorder="1" applyAlignment="1">
      <alignment vertical="center" shrinkToFit="1"/>
    </xf>
    <xf numFmtId="176" fontId="0" fillId="0" borderId="36" xfId="0" applyNumberFormat="1" applyBorder="1" applyAlignment="1">
      <alignment vertical="center"/>
    </xf>
    <xf numFmtId="56" fontId="0" fillId="25" borderId="37" xfId="0" applyNumberFormat="1" applyFill="1" applyBorder="1" applyAlignment="1">
      <alignment horizontal="center" vertical="center" textRotation="255"/>
    </xf>
    <xf numFmtId="0" fontId="0" fillId="25" borderId="38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56" fontId="0" fillId="25" borderId="39" xfId="0" applyNumberFormat="1" applyFill="1" applyBorder="1" applyAlignment="1">
      <alignment horizontal="center" vertical="center" shrinkToFit="1"/>
    </xf>
    <xf numFmtId="0" fontId="0" fillId="25" borderId="40" xfId="0" applyFill="1" applyBorder="1" applyAlignment="1">
      <alignment horizontal="center" vertical="center" shrinkToFit="1"/>
    </xf>
    <xf numFmtId="0" fontId="0" fillId="25" borderId="41" xfId="0" applyFill="1" applyBorder="1" applyAlignment="1">
      <alignment horizontal="center" vertical="center" shrinkToFit="1"/>
    </xf>
    <xf numFmtId="176" fontId="0" fillId="25" borderId="29" xfId="0" applyNumberFormat="1" applyFill="1" applyBorder="1" applyAlignment="1" applyProtection="1">
      <alignment vertical="center"/>
      <protection locked="0"/>
    </xf>
    <xf numFmtId="178" fontId="0" fillId="25" borderId="28" xfId="0" applyNumberFormat="1" applyFill="1" applyBorder="1" applyAlignment="1">
      <alignment horizontal="center" vertical="center" shrinkToFit="1"/>
    </xf>
    <xf numFmtId="0" fontId="0" fillId="25" borderId="42" xfId="0" applyFill="1" applyBorder="1" applyAlignment="1">
      <alignment horizontal="center" vertical="center" shrinkToFit="1"/>
    </xf>
    <xf numFmtId="56" fontId="0" fillId="25" borderId="30" xfId="0" applyNumberFormat="1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25" borderId="14" xfId="0" applyFill="1" applyBorder="1" applyAlignment="1">
      <alignment horizontal="left" vertical="center" shrinkToFit="1"/>
    </xf>
    <xf numFmtId="176" fontId="0" fillId="25" borderId="29" xfId="0" applyNumberFormat="1" applyFill="1" applyBorder="1" applyAlignment="1">
      <alignment vertical="center"/>
    </xf>
    <xf numFmtId="176" fontId="0" fillId="25" borderId="27" xfId="0" applyNumberFormat="1" applyFill="1" applyBorder="1" applyAlignment="1">
      <alignment vertical="center"/>
    </xf>
    <xf numFmtId="0" fontId="0" fillId="25" borderId="29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 textRotation="255"/>
    </xf>
    <xf numFmtId="0" fontId="0" fillId="25" borderId="25" xfId="0" applyFill="1" applyBorder="1" applyAlignment="1">
      <alignment horizontal="center" vertical="center" textRotation="255"/>
    </xf>
    <xf numFmtId="56" fontId="0" fillId="0" borderId="0" xfId="0" applyNumberFormat="1" applyAlignment="1">
      <alignment horizontal="center"/>
    </xf>
    <xf numFmtId="0" fontId="0" fillId="0" borderId="49" xfId="0" applyBorder="1"/>
    <xf numFmtId="0" fontId="0" fillId="0" borderId="51" xfId="0" applyBorder="1"/>
    <xf numFmtId="0" fontId="4" fillId="0" borderId="0" xfId="0" applyFont="1" applyAlignment="1">
      <alignment horizontal="center"/>
    </xf>
    <xf numFmtId="0" fontId="0" fillId="0" borderId="52" xfId="0" applyBorder="1"/>
    <xf numFmtId="0" fontId="4" fillId="0" borderId="53" xfId="0" applyFont="1" applyBorder="1" applyAlignment="1">
      <alignment horizontal="center"/>
    </xf>
    <xf numFmtId="0" fontId="0" fillId="0" borderId="32" xfId="0" applyBorder="1"/>
    <xf numFmtId="0" fontId="0" fillId="0" borderId="54" xfId="0" applyBorder="1"/>
    <xf numFmtId="0" fontId="0" fillId="0" borderId="55" xfId="0" applyBorder="1"/>
    <xf numFmtId="0" fontId="0" fillId="0" borderId="33" xfId="0" applyBorder="1"/>
    <xf numFmtId="56" fontId="0" fillId="0" borderId="16" xfId="0" applyNumberFormat="1" applyBorder="1" applyAlignment="1">
      <alignment horizontal="center"/>
    </xf>
    <xf numFmtId="56" fontId="0" fillId="0" borderId="10" xfId="0" applyNumberFormat="1" applyBorder="1" applyAlignment="1">
      <alignment horizontal="center"/>
    </xf>
    <xf numFmtId="0" fontId="0" fillId="0" borderId="53" xfId="0" applyBorder="1"/>
    <xf numFmtId="56" fontId="0" fillId="0" borderId="56" xfId="0" applyNumberForma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4" fillId="0" borderId="4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56" fontId="0" fillId="0" borderId="59" xfId="0" applyNumberFormat="1" applyBorder="1" applyAlignment="1">
      <alignment horizontal="left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56" fontId="0" fillId="0" borderId="51" xfId="0" applyNumberFormat="1" applyBorder="1" applyAlignment="1">
      <alignment horizontal="center"/>
    </xf>
    <xf numFmtId="56" fontId="0" fillId="0" borderId="65" xfId="0" applyNumberFormat="1" applyBorder="1" applyAlignment="1">
      <alignment horizontal="left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38" fontId="0" fillId="0" borderId="69" xfId="0" applyNumberFormat="1" applyBorder="1" applyAlignment="1">
      <alignment horizontal="right"/>
    </xf>
    <xf numFmtId="38" fontId="0" fillId="0" borderId="60" xfId="0" applyNumberFormat="1" applyBorder="1"/>
    <xf numFmtId="0" fontId="0" fillId="0" borderId="60" xfId="0" applyBorder="1"/>
    <xf numFmtId="0" fontId="0" fillId="0" borderId="70" xfId="0" applyBorder="1"/>
    <xf numFmtId="56" fontId="0" fillId="0" borderId="63" xfId="0" applyNumberFormat="1" applyBorder="1" applyAlignment="1">
      <alignment horizontal="left"/>
    </xf>
    <xf numFmtId="0" fontId="2" fillId="0" borderId="71" xfId="0" applyFont="1" applyBorder="1"/>
    <xf numFmtId="56" fontId="0" fillId="0" borderId="72" xfId="0" applyNumberFormat="1" applyBorder="1" applyAlignment="1">
      <alignment horizontal="left"/>
    </xf>
    <xf numFmtId="0" fontId="30" fillId="0" borderId="49" xfId="0" applyFont="1" applyBorder="1"/>
    <xf numFmtId="0" fontId="30" fillId="0" borderId="62" xfId="0" applyFont="1" applyBorder="1"/>
    <xf numFmtId="0" fontId="18" fillId="0" borderId="6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61" xfId="0" applyFont="1" applyBorder="1" applyAlignment="1">
      <alignment horizontal="left"/>
    </xf>
    <xf numFmtId="0" fontId="0" fillId="0" borderId="11" xfId="0" applyBorder="1"/>
    <xf numFmtId="0" fontId="0" fillId="0" borderId="0" xfId="0" quotePrefix="1"/>
    <xf numFmtId="180" fontId="0" fillId="0" borderId="13" xfId="0" applyNumberFormat="1" applyBorder="1" applyAlignment="1">
      <alignment horizontal="center" vertical="center"/>
    </xf>
    <xf numFmtId="180" fontId="0" fillId="0" borderId="75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quotePrefix="1" applyBorder="1" applyAlignment="1" applyProtection="1">
      <alignment horizontal="center"/>
      <protection locked="0"/>
    </xf>
    <xf numFmtId="3" fontId="4" fillId="24" borderId="11" xfId="0" applyNumberFormat="1" applyFont="1" applyFill="1" applyBorder="1" applyAlignment="1" applyProtection="1">
      <alignment horizontal="center"/>
      <protection locked="0"/>
    </xf>
    <xf numFmtId="0" fontId="0" fillId="27" borderId="0" xfId="0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 wrapText="1" shrinkToFit="1"/>
    </xf>
    <xf numFmtId="0" fontId="2" fillId="0" borderId="0" xfId="0" applyFont="1" applyAlignment="1">
      <alignment vertical="center"/>
    </xf>
    <xf numFmtId="181" fontId="34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56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56" fontId="33" fillId="0" borderId="0" xfId="0" applyNumberFormat="1" applyFont="1" applyAlignment="1">
      <alignment vertical="center"/>
    </xf>
    <xf numFmtId="176" fontId="33" fillId="0" borderId="11" xfId="0" applyNumberFormat="1" applyFont="1" applyBorder="1" applyAlignment="1">
      <alignment horizontal="center" vertical="center"/>
    </xf>
    <xf numFmtId="56" fontId="0" fillId="0" borderId="0" xfId="0" applyNumberFormat="1"/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3" fillId="0" borderId="11" xfId="0" quotePrefix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right" vertical="center"/>
    </xf>
    <xf numFmtId="176" fontId="0" fillId="0" borderId="0" xfId="0" applyNumberFormat="1"/>
    <xf numFmtId="0" fontId="33" fillId="0" borderId="11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56" fontId="39" fillId="0" borderId="0" xfId="0" applyNumberFormat="1" applyFont="1" applyAlignment="1">
      <alignment vertical="center"/>
    </xf>
    <xf numFmtId="0" fontId="40" fillId="0" borderId="11" xfId="0" applyFont="1" applyBorder="1" applyAlignment="1">
      <alignment horizontal="center" vertical="center" wrapText="1" shrinkToFit="1"/>
    </xf>
    <xf numFmtId="5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41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3" fillId="0" borderId="78" xfId="0" applyFont="1" applyBorder="1" applyAlignment="1">
      <alignment horizontal="center" vertical="center"/>
    </xf>
    <xf numFmtId="0" fontId="42" fillId="0" borderId="0" xfId="44" applyFont="1">
      <alignment vertical="center"/>
    </xf>
    <xf numFmtId="5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5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/>
    <xf numFmtId="182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45" fillId="0" borderId="0" xfId="44" applyFont="1" applyAlignment="1">
      <alignment horizontal="center" vertical="center"/>
    </xf>
    <xf numFmtId="56" fontId="45" fillId="0" borderId="0" xfId="44" applyNumberFormat="1" applyFont="1" applyAlignment="1">
      <alignment horizontal="center" vertical="center"/>
    </xf>
    <xf numFmtId="182" fontId="0" fillId="0" borderId="0" xfId="0" applyNumberFormat="1" applyAlignment="1">
      <alignment horizontal="center"/>
    </xf>
    <xf numFmtId="5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8" xfId="0" applyBorder="1"/>
    <xf numFmtId="0" fontId="33" fillId="0" borderId="11" xfId="0" applyFont="1" applyBorder="1"/>
    <xf numFmtId="181" fontId="33" fillId="0" borderId="11" xfId="0" applyNumberFormat="1" applyFont="1" applyBorder="1" applyAlignment="1">
      <alignment horizontal="center" vertical="center"/>
    </xf>
    <xf numFmtId="182" fontId="33" fillId="0" borderId="11" xfId="0" applyNumberFormat="1" applyFont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 vertical="center"/>
    </xf>
    <xf numFmtId="56" fontId="46" fillId="0" borderId="11" xfId="44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31" fontId="0" fillId="26" borderId="12" xfId="0" quotePrefix="1" applyNumberFormat="1" applyFill="1" applyBorder="1" applyAlignment="1">
      <alignment horizontal="center" vertical="center"/>
    </xf>
    <xf numFmtId="31" fontId="0" fillId="0" borderId="12" xfId="0" quotePrefix="1" applyNumberFormat="1" applyBorder="1" applyAlignment="1">
      <alignment horizontal="center" vertical="center"/>
    </xf>
    <xf numFmtId="31" fontId="0" fillId="0" borderId="14" xfId="0" quotePrefix="1" applyNumberForma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0" fillId="0" borderId="52" xfId="0" quotePrefix="1" applyBorder="1"/>
    <xf numFmtId="38" fontId="0" fillId="0" borderId="0" xfId="0" applyNumberFormat="1" applyAlignment="1">
      <alignment horizontal="right"/>
    </xf>
    <xf numFmtId="56" fontId="0" fillId="0" borderId="0" xfId="0" applyNumberFormat="1" applyAlignment="1">
      <alignment horizontal="left"/>
    </xf>
    <xf numFmtId="38" fontId="0" fillId="0" borderId="0" xfId="0" applyNumberFormat="1"/>
    <xf numFmtId="0" fontId="0" fillId="0" borderId="78" xfId="0" quotePrefix="1" applyBorder="1"/>
    <xf numFmtId="0" fontId="4" fillId="0" borderId="54" xfId="0" applyFont="1" applyBorder="1" applyAlignment="1">
      <alignment horizontal="center"/>
    </xf>
    <xf numFmtId="178" fontId="0" fillId="25" borderId="13" xfId="0" quotePrefix="1" applyNumberFormat="1" applyFill="1" applyBorder="1" applyAlignment="1">
      <alignment horizontal="center" vertical="center" shrinkToFit="1"/>
    </xf>
    <xf numFmtId="0" fontId="32" fillId="0" borderId="11" xfId="0" applyFont="1" applyBorder="1" applyAlignment="1">
      <alignment vertical="center"/>
    </xf>
    <xf numFmtId="14" fontId="32" fillId="0" borderId="11" xfId="43" applyNumberFormat="1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182" fontId="37" fillId="0" borderId="11" xfId="44" applyNumberFormat="1" applyFont="1" applyBorder="1">
      <alignment vertical="center"/>
    </xf>
    <xf numFmtId="0" fontId="37" fillId="0" borderId="11" xfId="44" applyFont="1" applyBorder="1">
      <alignment vertical="center"/>
    </xf>
    <xf numFmtId="185" fontId="37" fillId="0" borderId="11" xfId="44" applyNumberFormat="1" applyFont="1" applyBorder="1" applyAlignment="1">
      <alignment horizontal="center" vertical="center"/>
    </xf>
    <xf numFmtId="0" fontId="32" fillId="0" borderId="82" xfId="0" applyFont="1" applyBorder="1" applyAlignment="1">
      <alignment vertical="center"/>
    </xf>
    <xf numFmtId="185" fontId="37" fillId="0" borderId="82" xfId="44" applyNumberFormat="1" applyFont="1" applyBorder="1" applyAlignment="1">
      <alignment horizontal="center" vertical="center"/>
    </xf>
    <xf numFmtId="182" fontId="37" fillId="0" borderId="11" xfId="44" applyNumberFormat="1" applyFont="1" applyBorder="1" applyAlignment="1">
      <alignment vertical="center" shrinkToFit="1"/>
    </xf>
    <xf numFmtId="182" fontId="37" fillId="0" borderId="82" xfId="44" applyNumberFormat="1" applyFont="1" applyBorder="1" applyAlignment="1">
      <alignment vertical="center" shrinkToFit="1"/>
    </xf>
    <xf numFmtId="0" fontId="37" fillId="0" borderId="82" xfId="44" applyFont="1" applyBorder="1">
      <alignment vertical="center"/>
    </xf>
    <xf numFmtId="0" fontId="33" fillId="0" borderId="82" xfId="0" applyFont="1" applyBorder="1"/>
    <xf numFmtId="56" fontId="33" fillId="0" borderId="8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83" xfId="0" applyFont="1" applyBorder="1" applyAlignment="1">
      <alignment horizontal="left" vertical="center"/>
    </xf>
    <xf numFmtId="0" fontId="3" fillId="0" borderId="84" xfId="0" applyFont="1" applyBorder="1"/>
    <xf numFmtId="176" fontId="0" fillId="25" borderId="0" xfId="0" applyNumberFormat="1" applyFill="1" applyAlignment="1">
      <alignment vertical="center" shrinkToFit="1"/>
    </xf>
    <xf numFmtId="176" fontId="0" fillId="25" borderId="15" xfId="0" applyNumberFormat="1" applyFill="1" applyBorder="1" applyAlignment="1" applyProtection="1">
      <alignment vertical="center"/>
      <protection locked="0"/>
    </xf>
    <xf numFmtId="176" fontId="0" fillId="0" borderId="92" xfId="0" applyNumberFormat="1" applyBorder="1" applyAlignment="1">
      <alignment vertical="center"/>
    </xf>
    <xf numFmtId="182" fontId="48" fillId="0" borderId="11" xfId="0" applyNumberFormat="1" applyFont="1" applyBorder="1" applyAlignment="1">
      <alignment vertical="center" shrinkToFit="1"/>
    </xf>
    <xf numFmtId="0" fontId="48" fillId="0" borderId="11" xfId="0" applyFont="1" applyBorder="1" applyAlignment="1">
      <alignment vertical="center"/>
    </xf>
    <xf numFmtId="177" fontId="49" fillId="0" borderId="1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185" fontId="48" fillId="0" borderId="11" xfId="0" applyNumberFormat="1" applyFont="1" applyBorder="1" applyAlignment="1">
      <alignment horizontal="center" vertical="center"/>
    </xf>
    <xf numFmtId="0" fontId="4" fillId="0" borderId="0" xfId="0" applyFont="1"/>
    <xf numFmtId="0" fontId="33" fillId="0" borderId="32" xfId="0" applyFont="1" applyBorder="1" applyAlignment="1">
      <alignment horizontal="center" vertical="center"/>
    </xf>
    <xf numFmtId="177" fontId="49" fillId="0" borderId="11" xfId="44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vertical="center"/>
    </xf>
    <xf numFmtId="184" fontId="3" fillId="0" borderId="82" xfId="0" applyNumberFormat="1" applyFont="1" applyBorder="1" applyAlignment="1">
      <alignment vertical="center"/>
    </xf>
    <xf numFmtId="177" fontId="49" fillId="0" borderId="82" xfId="44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right" vertical="center"/>
    </xf>
    <xf numFmtId="0" fontId="32" fillId="0" borderId="82" xfId="0" applyFont="1" applyBorder="1" applyAlignment="1">
      <alignment horizontal="right" vertical="center"/>
    </xf>
    <xf numFmtId="182" fontId="48" fillId="0" borderId="11" xfId="44" applyNumberFormat="1" applyFont="1" applyBorder="1" applyAlignment="1">
      <alignment vertical="center" shrinkToFit="1"/>
    </xf>
    <xf numFmtId="0" fontId="48" fillId="0" borderId="11" xfId="44" applyFont="1" applyBorder="1">
      <alignment vertical="center"/>
    </xf>
    <xf numFmtId="0" fontId="48" fillId="0" borderId="11" xfId="44" applyFont="1" applyBorder="1" applyAlignment="1">
      <alignment horizontal="center" vertical="center"/>
    </xf>
    <xf numFmtId="185" fontId="48" fillId="0" borderId="11" xfId="44" applyNumberFormat="1" applyFont="1" applyBorder="1" applyAlignment="1">
      <alignment horizontal="center" vertical="center"/>
    </xf>
    <xf numFmtId="0" fontId="50" fillId="0" borderId="11" xfId="44" applyFont="1" applyBorder="1" applyAlignment="1">
      <alignment horizontal="right" vertical="center"/>
    </xf>
    <xf numFmtId="182" fontId="48" fillId="0" borderId="82" xfId="44" applyNumberFormat="1" applyFont="1" applyBorder="1" applyAlignment="1">
      <alignment vertical="center" shrinkToFit="1"/>
    </xf>
    <xf numFmtId="0" fontId="48" fillId="0" borderId="82" xfId="44" applyFont="1" applyBorder="1">
      <alignment vertical="center"/>
    </xf>
    <xf numFmtId="0" fontId="48" fillId="0" borderId="82" xfId="44" applyFont="1" applyBorder="1" applyAlignment="1">
      <alignment horizontal="center" vertical="center"/>
    </xf>
    <xf numFmtId="185" fontId="48" fillId="0" borderId="82" xfId="44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shrinkToFit="1"/>
    </xf>
    <xf numFmtId="0" fontId="51" fillId="25" borderId="29" xfId="0" applyFont="1" applyFill="1" applyBorder="1" applyAlignment="1">
      <alignment horizontal="center" vertical="center"/>
    </xf>
    <xf numFmtId="0" fontId="51" fillId="25" borderId="27" xfId="0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56" fontId="51" fillId="25" borderId="23" xfId="0" applyNumberFormat="1" applyFont="1" applyFill="1" applyBorder="1" applyAlignment="1">
      <alignment horizontal="center" vertical="center" textRotation="255"/>
    </xf>
    <xf numFmtId="56" fontId="51" fillId="25" borderId="24" xfId="0" applyNumberFormat="1" applyFont="1" applyFill="1" applyBorder="1" applyAlignment="1">
      <alignment vertical="center" textRotation="255"/>
    </xf>
    <xf numFmtId="0" fontId="51" fillId="25" borderId="23" xfId="0" applyFont="1" applyFill="1" applyBorder="1" applyAlignment="1">
      <alignment horizontal="center" vertical="center" textRotation="255"/>
    </xf>
    <xf numFmtId="0" fontId="51" fillId="25" borderId="25" xfId="0" applyFont="1" applyFill="1" applyBorder="1" applyAlignment="1">
      <alignment horizontal="center" vertical="center" textRotation="255"/>
    </xf>
    <xf numFmtId="0" fontId="51" fillId="25" borderId="24" xfId="0" applyFont="1" applyFill="1" applyBorder="1" applyAlignment="1">
      <alignment horizontal="center" vertical="center" textRotation="255"/>
    </xf>
    <xf numFmtId="0" fontId="51" fillId="0" borderId="0" xfId="0" applyFont="1" applyAlignment="1">
      <alignment horizontal="center" vertical="center"/>
    </xf>
    <xf numFmtId="56" fontId="51" fillId="25" borderId="30" xfId="0" applyNumberFormat="1" applyFont="1" applyFill="1" applyBorder="1" applyAlignment="1">
      <alignment horizontal="left" vertical="center" shrinkToFit="1"/>
    </xf>
    <xf numFmtId="176" fontId="51" fillId="25" borderId="30" xfId="0" applyNumberFormat="1" applyFont="1" applyFill="1" applyBorder="1" applyAlignment="1" applyProtection="1">
      <alignment vertical="center"/>
      <protection locked="0"/>
    </xf>
    <xf numFmtId="176" fontId="51" fillId="25" borderId="31" xfId="0" applyNumberFormat="1" applyFont="1" applyFill="1" applyBorder="1" applyAlignment="1" applyProtection="1">
      <alignment vertical="center"/>
      <protection locked="0"/>
    </xf>
    <xf numFmtId="176" fontId="51" fillId="25" borderId="22" xfId="0" applyNumberFormat="1" applyFont="1" applyFill="1" applyBorder="1" applyAlignment="1" applyProtection="1">
      <alignment vertical="center"/>
      <protection locked="0"/>
    </xf>
    <xf numFmtId="176" fontId="51" fillId="25" borderId="93" xfId="0" applyNumberFormat="1" applyFont="1" applyFill="1" applyBorder="1" applyAlignment="1">
      <alignment vertical="center" shrinkToFit="1"/>
    </xf>
    <xf numFmtId="0" fontId="51" fillId="25" borderId="12" xfId="0" applyFont="1" applyFill="1" applyBorder="1" applyAlignment="1">
      <alignment horizontal="left" vertical="center" shrinkToFit="1"/>
    </xf>
    <xf numFmtId="178" fontId="51" fillId="25" borderId="13" xfId="0" applyNumberFormat="1" applyFont="1" applyFill="1" applyBorder="1" applyAlignment="1">
      <alignment horizontal="center" vertical="center" shrinkToFit="1"/>
    </xf>
    <xf numFmtId="176" fontId="51" fillId="25" borderId="12" xfId="0" applyNumberFormat="1" applyFont="1" applyFill="1" applyBorder="1" applyAlignment="1" applyProtection="1">
      <alignment vertical="center"/>
      <protection locked="0"/>
    </xf>
    <xf numFmtId="176" fontId="51" fillId="25" borderId="11" xfId="0" applyNumberFormat="1" applyFont="1" applyFill="1" applyBorder="1" applyAlignment="1" applyProtection="1">
      <alignment vertical="center"/>
      <protection locked="0"/>
    </xf>
    <xf numFmtId="176" fontId="51" fillId="25" borderId="13" xfId="0" applyNumberFormat="1" applyFont="1" applyFill="1" applyBorder="1" applyAlignment="1" applyProtection="1">
      <alignment vertical="center"/>
      <protection locked="0"/>
    </xf>
    <xf numFmtId="176" fontId="51" fillId="25" borderId="75" xfId="0" applyNumberFormat="1" applyFont="1" applyFill="1" applyBorder="1" applyAlignment="1">
      <alignment vertical="center" shrinkToFit="1"/>
    </xf>
    <xf numFmtId="0" fontId="51" fillId="25" borderId="21" xfId="0" applyFont="1" applyFill="1" applyBorder="1" applyAlignment="1">
      <alignment horizontal="left" vertical="center" shrinkToFit="1"/>
    </xf>
    <xf numFmtId="178" fontId="51" fillId="25" borderId="94" xfId="0" applyNumberFormat="1" applyFont="1" applyFill="1" applyBorder="1" applyAlignment="1">
      <alignment horizontal="center" vertical="center" shrinkToFit="1"/>
    </xf>
    <xf numFmtId="178" fontId="51" fillId="25" borderId="15" xfId="0" applyNumberFormat="1" applyFont="1" applyFill="1" applyBorder="1" applyAlignment="1">
      <alignment horizontal="center" vertical="center" shrinkToFit="1"/>
    </xf>
    <xf numFmtId="176" fontId="51" fillId="25" borderId="14" xfId="0" applyNumberFormat="1" applyFont="1" applyFill="1" applyBorder="1" applyAlignment="1" applyProtection="1">
      <alignment vertical="center"/>
      <protection locked="0"/>
    </xf>
    <xf numFmtId="176" fontId="51" fillId="25" borderId="17" xfId="0" applyNumberFormat="1" applyFont="1" applyFill="1" applyBorder="1" applyAlignment="1" applyProtection="1">
      <alignment vertical="center"/>
      <protection locked="0"/>
    </xf>
    <xf numFmtId="176" fontId="51" fillId="25" borderId="15" xfId="0" applyNumberFormat="1" applyFont="1" applyFill="1" applyBorder="1" applyAlignment="1" applyProtection="1">
      <alignment vertical="center"/>
      <protection locked="0"/>
    </xf>
    <xf numFmtId="176" fontId="51" fillId="25" borderId="46" xfId="0" applyNumberFormat="1" applyFont="1" applyFill="1" applyBorder="1" applyAlignment="1">
      <alignment vertical="center" shrinkToFit="1"/>
    </xf>
    <xf numFmtId="176" fontId="51" fillId="25" borderId="19" xfId="0" applyNumberFormat="1" applyFont="1" applyFill="1" applyBorder="1" applyAlignment="1">
      <alignment vertical="center" shrinkToFit="1"/>
    </xf>
    <xf numFmtId="176" fontId="51" fillId="25" borderId="20" xfId="0" applyNumberFormat="1" applyFont="1" applyFill="1" applyBorder="1" applyAlignment="1">
      <alignment vertical="center" shrinkToFit="1"/>
    </xf>
    <xf numFmtId="176" fontId="54" fillId="25" borderId="74" xfId="0" applyNumberFormat="1" applyFont="1" applyFill="1" applyBorder="1" applyAlignment="1">
      <alignment vertical="center" shrinkToFit="1"/>
    </xf>
    <xf numFmtId="176" fontId="51" fillId="25" borderId="40" xfId="0" applyNumberFormat="1" applyFont="1" applyFill="1" applyBorder="1" applyAlignment="1">
      <alignment vertical="center" shrinkToFit="1"/>
    </xf>
    <xf numFmtId="176" fontId="51" fillId="25" borderId="11" xfId="0" applyNumberFormat="1" applyFont="1" applyFill="1" applyBorder="1" applyAlignment="1">
      <alignment vertical="center" shrinkToFit="1"/>
    </xf>
    <xf numFmtId="176" fontId="51" fillId="25" borderId="13" xfId="0" applyNumberFormat="1" applyFont="1" applyFill="1" applyBorder="1" applyAlignment="1">
      <alignment vertical="center" shrinkToFit="1"/>
    </xf>
    <xf numFmtId="176" fontId="54" fillId="25" borderId="75" xfId="0" applyNumberFormat="1" applyFont="1" applyFill="1" applyBorder="1" applyAlignment="1">
      <alignment vertical="center" shrinkToFit="1"/>
    </xf>
    <xf numFmtId="176" fontId="51" fillId="25" borderId="47" xfId="0" applyNumberFormat="1" applyFont="1" applyFill="1" applyBorder="1" applyAlignment="1">
      <alignment vertical="center" shrinkToFit="1"/>
    </xf>
    <xf numFmtId="176" fontId="51" fillId="25" borderId="43" xfId="0" applyNumberFormat="1" applyFont="1" applyFill="1" applyBorder="1" applyAlignment="1">
      <alignment vertical="center" shrinkToFit="1"/>
    </xf>
    <xf numFmtId="176" fontId="51" fillId="25" borderId="44" xfId="0" applyNumberFormat="1" applyFont="1" applyFill="1" applyBorder="1" applyAlignment="1">
      <alignment vertical="center" shrinkToFit="1"/>
    </xf>
    <xf numFmtId="176" fontId="54" fillId="25" borderId="76" xfId="0" applyNumberFormat="1" applyFont="1" applyFill="1" applyBorder="1" applyAlignment="1">
      <alignment vertical="center" shrinkToFit="1"/>
    </xf>
    <xf numFmtId="0" fontId="51" fillId="0" borderId="0" xfId="0" applyFont="1" applyAlignment="1">
      <alignment horizontal="center" shrinkToFit="1"/>
    </xf>
    <xf numFmtId="176" fontId="51" fillId="25" borderId="37" xfId="0" applyNumberFormat="1" applyFont="1" applyFill="1" applyBorder="1" applyAlignment="1">
      <alignment vertical="center" shrinkToFit="1"/>
    </xf>
    <xf numFmtId="176" fontId="51" fillId="25" borderId="45" xfId="0" applyNumberFormat="1" applyFont="1" applyFill="1" applyBorder="1" applyAlignment="1">
      <alignment vertical="center" shrinkToFit="1"/>
    </xf>
    <xf numFmtId="176" fontId="51" fillId="25" borderId="48" xfId="0" applyNumberFormat="1" applyFont="1" applyFill="1" applyBorder="1" applyAlignment="1">
      <alignment vertical="center" shrinkToFit="1"/>
    </xf>
    <xf numFmtId="176" fontId="54" fillId="25" borderId="77" xfId="0" applyNumberFormat="1" applyFont="1" applyFill="1" applyBorder="1" applyAlignment="1">
      <alignment vertical="center" shrinkToFit="1"/>
    </xf>
    <xf numFmtId="176" fontId="53" fillId="25" borderId="42" xfId="0" applyNumberFormat="1" applyFont="1" applyFill="1" applyBorder="1" applyAlignment="1" applyProtection="1">
      <alignment horizontal="right" vertical="center" shrinkToFit="1"/>
      <protection locked="0"/>
    </xf>
    <xf numFmtId="176" fontId="53" fillId="25" borderId="27" xfId="0" applyNumberFormat="1" applyFont="1" applyFill="1" applyBorder="1" applyAlignment="1" applyProtection="1">
      <alignment horizontal="right" vertical="center" shrinkToFit="1"/>
      <protection locked="0"/>
    </xf>
    <xf numFmtId="176" fontId="53" fillId="25" borderId="28" xfId="0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0" applyNumberFormat="1" applyFont="1"/>
    <xf numFmtId="0" fontId="51" fillId="0" borderId="50" xfId="0" applyFont="1" applyBorder="1"/>
    <xf numFmtId="0" fontId="51" fillId="0" borderId="0" xfId="0" applyFont="1" applyAlignment="1">
      <alignment horizontal="right"/>
    </xf>
    <xf numFmtId="0" fontId="33" fillId="0" borderId="78" xfId="0" quotePrefix="1" applyFont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3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5" fillId="0" borderId="0" xfId="44" applyFont="1">
      <alignment vertical="center"/>
    </xf>
    <xf numFmtId="0" fontId="6" fillId="0" borderId="0" xfId="0" applyFont="1" applyAlignment="1">
      <alignment vertical="center"/>
    </xf>
    <xf numFmtId="0" fontId="0" fillId="25" borderId="23" xfId="0" applyFill="1" applyBorder="1" applyAlignment="1">
      <alignment horizontal="left" vertical="center" shrinkToFit="1"/>
    </xf>
    <xf numFmtId="0" fontId="37" fillId="0" borderId="82" xfId="44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42" fillId="0" borderId="52" xfId="44" applyFont="1" applyBorder="1">
      <alignment vertical="center"/>
    </xf>
    <xf numFmtId="0" fontId="33" fillId="0" borderId="52" xfId="0" applyFont="1" applyBorder="1" applyAlignment="1">
      <alignment vertical="center"/>
    </xf>
    <xf numFmtId="31" fontId="0" fillId="24" borderId="14" xfId="0" quotePrefix="1" applyNumberForma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quotePrefix="1" applyFont="1" applyAlignment="1">
      <alignment horizontal="center" vertical="center" shrinkToFit="1"/>
    </xf>
    <xf numFmtId="0" fontId="51" fillId="0" borderId="12" xfId="0" applyFont="1" applyBorder="1" applyAlignment="1">
      <alignment horizontal="left" vertical="center" shrinkToFit="1"/>
    </xf>
    <xf numFmtId="176" fontId="33" fillId="0" borderId="7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quotePrefix="1" applyFont="1" applyBorder="1" applyAlignment="1">
      <alignment horizontal="center" vertical="center" shrinkToFit="1"/>
    </xf>
    <xf numFmtId="0" fontId="33" fillId="0" borderId="31" xfId="0" applyFont="1" applyBorder="1"/>
    <xf numFmtId="0" fontId="32" fillId="0" borderId="31" xfId="0" applyFont="1" applyBorder="1" applyAlignment="1">
      <alignment vertical="center"/>
    </xf>
    <xf numFmtId="184" fontId="3" fillId="0" borderId="31" xfId="0" applyNumberFormat="1" applyFont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14" fontId="32" fillId="0" borderId="31" xfId="43" applyNumberFormat="1" applyFont="1" applyBorder="1" applyAlignment="1">
      <alignment horizontal="center" vertical="center"/>
    </xf>
    <xf numFmtId="182" fontId="48" fillId="0" borderId="95" xfId="44" applyNumberFormat="1" applyFont="1" applyBorder="1" applyAlignment="1">
      <alignment vertical="center" shrinkToFit="1"/>
    </xf>
    <xf numFmtId="0" fontId="48" fillId="0" borderId="95" xfId="44" applyFont="1" applyBorder="1">
      <alignment vertical="center"/>
    </xf>
    <xf numFmtId="177" fontId="49" fillId="0" borderId="95" xfId="44" applyNumberFormat="1" applyFont="1" applyBorder="1" applyAlignment="1">
      <alignment horizontal="right" vertical="center"/>
    </xf>
    <xf numFmtId="0" fontId="48" fillId="0" borderId="95" xfId="44" applyFont="1" applyBorder="1" applyAlignment="1">
      <alignment horizontal="center" vertical="center"/>
    </xf>
    <xf numFmtId="185" fontId="48" fillId="0" borderId="95" xfId="44" applyNumberFormat="1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182" fontId="48" fillId="0" borderId="11" xfId="46" applyNumberFormat="1" applyFont="1" applyFill="1" applyBorder="1" applyAlignment="1" applyProtection="1">
      <alignment vertical="center" shrinkToFit="1"/>
    </xf>
    <xf numFmtId="0" fontId="48" fillId="0" borderId="11" xfId="46" applyFont="1" applyFill="1" applyBorder="1" applyProtection="1">
      <alignment vertical="center"/>
    </xf>
    <xf numFmtId="177" fontId="49" fillId="0" borderId="11" xfId="46" applyNumberFormat="1" applyFont="1" applyFill="1" applyBorder="1" applyAlignment="1" applyProtection="1">
      <alignment horizontal="right" vertical="center"/>
    </xf>
    <xf numFmtId="0" fontId="48" fillId="0" borderId="11" xfId="46" applyFont="1" applyFill="1" applyBorder="1" applyAlignment="1" applyProtection="1">
      <alignment horizontal="center" vertical="center"/>
    </xf>
    <xf numFmtId="185" fontId="48" fillId="0" borderId="11" xfId="46" applyNumberFormat="1" applyFont="1" applyFill="1" applyBorder="1" applyAlignment="1" applyProtection="1">
      <alignment horizontal="center" vertical="center"/>
    </xf>
    <xf numFmtId="0" fontId="33" fillId="0" borderId="0" xfId="0" quotePrefix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56" fontId="3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5" borderId="12" xfId="0" applyFont="1" applyFill="1" applyBorder="1" applyAlignment="1">
      <alignment horizontal="left" vertical="center" shrinkToFit="1"/>
    </xf>
    <xf numFmtId="176" fontId="33" fillId="0" borderId="0" xfId="0" applyNumberFormat="1" applyFont="1" applyBorder="1" applyAlignment="1">
      <alignment horizontal="center" vertical="center"/>
    </xf>
    <xf numFmtId="176" fontId="0" fillId="25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56" fontId="32" fillId="0" borderId="11" xfId="0" applyNumberFormat="1" applyFont="1" applyBorder="1" applyAlignment="1">
      <alignment horizontal="center" vertical="center"/>
    </xf>
    <xf numFmtId="181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82" fontId="37" fillId="0" borderId="82" xfId="44" applyNumberFormat="1" applyFont="1" applyBorder="1">
      <alignment vertical="center"/>
    </xf>
    <xf numFmtId="0" fontId="53" fillId="25" borderId="37" xfId="0" applyFont="1" applyFill="1" applyBorder="1" applyAlignment="1">
      <alignment horizontal="center" vertical="center" shrinkToFit="1"/>
    </xf>
    <xf numFmtId="0" fontId="53" fillId="25" borderId="7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25" borderId="18" xfId="0" applyFont="1" applyFill="1" applyBorder="1" applyAlignment="1">
      <alignment horizontal="center" vertical="center" shrinkToFit="1"/>
    </xf>
    <xf numFmtId="0" fontId="53" fillId="25" borderId="80" xfId="0" applyFont="1" applyFill="1" applyBorder="1" applyAlignment="1">
      <alignment horizontal="center" vertical="center" shrinkToFit="1"/>
    </xf>
    <xf numFmtId="0" fontId="53" fillId="25" borderId="23" xfId="0" applyFont="1" applyFill="1" applyBorder="1" applyAlignment="1">
      <alignment horizontal="center" vertical="center" shrinkToFit="1"/>
    </xf>
    <xf numFmtId="0" fontId="53" fillId="25" borderId="26" xfId="0" applyFont="1" applyFill="1" applyBorder="1" applyAlignment="1">
      <alignment horizontal="center" vertical="center" shrinkToFit="1"/>
    </xf>
    <xf numFmtId="0" fontId="51" fillId="25" borderId="85" xfId="0" applyFont="1" applyFill="1" applyBorder="1" applyAlignment="1">
      <alignment horizontal="center" vertical="center" textRotation="255" shrinkToFit="1"/>
    </xf>
    <xf numFmtId="0" fontId="51" fillId="25" borderId="77" xfId="0" applyFont="1" applyFill="1" applyBorder="1" applyAlignment="1">
      <alignment horizontal="center" vertical="center" textRotation="255" shrinkToFit="1"/>
    </xf>
    <xf numFmtId="0" fontId="51" fillId="25" borderId="42" xfId="0" applyFont="1" applyFill="1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53" fillId="25" borderId="12" xfId="0" applyFont="1" applyFill="1" applyBorder="1" applyAlignment="1">
      <alignment horizontal="center" vertical="center" shrinkToFit="1"/>
    </xf>
    <xf numFmtId="0" fontId="53" fillId="25" borderId="33" xfId="0" applyFont="1" applyFill="1" applyBorder="1" applyAlignment="1">
      <alignment horizontal="center" vertical="center" shrinkToFit="1"/>
    </xf>
    <xf numFmtId="0" fontId="53" fillId="25" borderId="86" xfId="0" applyFont="1" applyFill="1" applyBorder="1" applyAlignment="1">
      <alignment horizontal="center" vertical="center" shrinkToFit="1"/>
    </xf>
    <xf numFmtId="0" fontId="53" fillId="25" borderId="44" xfId="0" applyFont="1" applyFill="1" applyBorder="1" applyAlignment="1">
      <alignment horizontal="center" vertical="center" shrinkToFit="1"/>
    </xf>
    <xf numFmtId="0" fontId="0" fillId="25" borderId="35" xfId="0" applyFill="1" applyBorder="1" applyAlignment="1">
      <alignment horizontal="center" vertical="center" textRotation="255" shrinkToFit="1"/>
    </xf>
    <xf numFmtId="56" fontId="0" fillId="0" borderId="0" xfId="0" applyNumberFormat="1" applyAlignment="1">
      <alignment horizontal="center"/>
    </xf>
    <xf numFmtId="0" fontId="0" fillId="25" borderId="42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3" fillId="0" borderId="84" xfId="0" applyFont="1" applyBorder="1" applyAlignment="1">
      <alignment horizontal="left"/>
    </xf>
    <xf numFmtId="0" fontId="0" fillId="0" borderId="84" xfId="0" applyBorder="1"/>
    <xf numFmtId="0" fontId="31" fillId="0" borderId="33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31" fillId="0" borderId="33" xfId="0" applyFont="1" applyBorder="1" applyAlignment="1">
      <alignment horizontal="left" vertical="center"/>
    </xf>
    <xf numFmtId="0" fontId="0" fillId="24" borderId="17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0" fillId="24" borderId="91" xfId="0" applyFill="1" applyBorder="1" applyAlignment="1">
      <alignment vertical="center"/>
    </xf>
    <xf numFmtId="0" fontId="0" fillId="0" borderId="9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4" fillId="0" borderId="4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31" fillId="0" borderId="34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3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4" fillId="0" borderId="11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4" fillId="0" borderId="92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/>
    </xf>
  </cellXfs>
  <cellStyles count="4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標準 4" xfId="46" xr:uid="{34C16767-1736-47CC-8AEC-23B3E15DBC09}"/>
    <cellStyle name="良い 2" xfId="45" xr:uid="{00000000-0005-0000-0000-00002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</xdr:colOff>
      <xdr:row>27</xdr:row>
      <xdr:rowOff>83820</xdr:rowOff>
    </xdr:from>
    <xdr:to>
      <xdr:col>7</xdr:col>
      <xdr:colOff>228600</xdr:colOff>
      <xdr:row>27</xdr:row>
      <xdr:rowOff>91440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135A72A-ADFE-4E80-9C30-1C8C3D34FEA5}"/>
            </a:ext>
          </a:extLst>
        </xdr:cNvPr>
        <xdr:cNvCxnSpPr/>
      </xdr:nvCxnSpPr>
      <xdr:spPr bwMode="auto">
        <a:xfrm flipV="1">
          <a:off x="3230880" y="892302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76200</xdr:colOff>
      <xdr:row>28</xdr:row>
      <xdr:rowOff>99060</xdr:rowOff>
    </xdr:from>
    <xdr:to>
      <xdr:col>7</xdr:col>
      <xdr:colOff>220980</xdr:colOff>
      <xdr:row>28</xdr:row>
      <xdr:rowOff>106680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B4591AE-0EEF-4C14-87CE-29C15BB14839}"/>
            </a:ext>
          </a:extLst>
        </xdr:cNvPr>
        <xdr:cNvCxnSpPr/>
      </xdr:nvCxnSpPr>
      <xdr:spPr bwMode="auto">
        <a:xfrm flipV="1">
          <a:off x="3223260" y="910590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83820</xdr:colOff>
      <xdr:row>29</xdr:row>
      <xdr:rowOff>91440</xdr:rowOff>
    </xdr:from>
    <xdr:to>
      <xdr:col>7</xdr:col>
      <xdr:colOff>228600</xdr:colOff>
      <xdr:row>29</xdr:row>
      <xdr:rowOff>99060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591986A-7876-4953-BE05-E29D1A739E65}"/>
            </a:ext>
          </a:extLst>
        </xdr:cNvPr>
        <xdr:cNvCxnSpPr/>
      </xdr:nvCxnSpPr>
      <xdr:spPr bwMode="auto">
        <a:xfrm flipV="1">
          <a:off x="3230880" y="926592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91440</xdr:colOff>
      <xdr:row>27</xdr:row>
      <xdr:rowOff>83820</xdr:rowOff>
    </xdr:from>
    <xdr:to>
      <xdr:col>13</xdr:col>
      <xdr:colOff>236220</xdr:colOff>
      <xdr:row>27</xdr:row>
      <xdr:rowOff>91440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D72FB3C-4C62-4D92-A480-9AC7BD36221D}"/>
            </a:ext>
          </a:extLst>
        </xdr:cNvPr>
        <xdr:cNvCxnSpPr/>
      </xdr:nvCxnSpPr>
      <xdr:spPr bwMode="auto">
        <a:xfrm flipV="1">
          <a:off x="5524500" y="892302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99060</xdr:colOff>
      <xdr:row>28</xdr:row>
      <xdr:rowOff>91440</xdr:rowOff>
    </xdr:from>
    <xdr:to>
      <xdr:col>13</xdr:col>
      <xdr:colOff>243840</xdr:colOff>
      <xdr:row>28</xdr:row>
      <xdr:rowOff>99060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D85D845-90CA-47F0-9D29-11DADCA6241D}"/>
            </a:ext>
          </a:extLst>
        </xdr:cNvPr>
        <xdr:cNvCxnSpPr/>
      </xdr:nvCxnSpPr>
      <xdr:spPr bwMode="auto">
        <a:xfrm flipV="1">
          <a:off x="5532120" y="909828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99060</xdr:colOff>
      <xdr:row>29</xdr:row>
      <xdr:rowOff>83820</xdr:rowOff>
    </xdr:from>
    <xdr:to>
      <xdr:col>13</xdr:col>
      <xdr:colOff>243840</xdr:colOff>
      <xdr:row>29</xdr:row>
      <xdr:rowOff>91440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B469415-41E6-4903-8290-798902FEB458}"/>
            </a:ext>
          </a:extLst>
        </xdr:cNvPr>
        <xdr:cNvCxnSpPr/>
      </xdr:nvCxnSpPr>
      <xdr:spPr bwMode="auto">
        <a:xfrm flipV="1">
          <a:off x="5532120" y="9258300"/>
          <a:ext cx="525780" cy="762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5"/>
  <sheetViews>
    <sheetView tabSelected="1" zoomScaleNormal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D32" sqref="D32"/>
    </sheetView>
  </sheetViews>
  <sheetFormatPr defaultRowHeight="13.2" x14ac:dyDescent="0.2"/>
  <cols>
    <col min="1" max="1" width="4.109375" style="249" customWidth="1"/>
    <col min="2" max="2" width="22.109375" style="250" customWidth="1"/>
    <col min="3" max="3" width="7.44140625" style="250" customWidth="1"/>
    <col min="4" max="18" width="5.21875" style="250" customWidth="1"/>
    <col min="19" max="19" width="5.21875" style="251" customWidth="1"/>
    <col min="20" max="16384" width="8.88671875" style="250"/>
  </cols>
  <sheetData>
    <row r="1" spans="1:19" ht="30" customHeight="1" thickBot="1" x14ac:dyDescent="0.3">
      <c r="B1" s="367" t="s">
        <v>251</v>
      </c>
      <c r="C1" s="368"/>
      <c r="D1" s="368"/>
      <c r="E1" s="368"/>
      <c r="F1" s="368"/>
      <c r="G1" s="368"/>
    </row>
    <row r="2" spans="1:19" ht="18" customHeight="1" thickBot="1" x14ac:dyDescent="0.25">
      <c r="B2" s="375" t="s">
        <v>85</v>
      </c>
      <c r="C2" s="376"/>
      <c r="D2" s="252">
        <v>2</v>
      </c>
      <c r="E2" s="253">
        <v>6</v>
      </c>
      <c r="F2" s="253">
        <v>16</v>
      </c>
      <c r="G2" s="253">
        <v>17</v>
      </c>
      <c r="H2" s="253">
        <v>19</v>
      </c>
      <c r="I2" s="253">
        <v>45</v>
      </c>
      <c r="J2" s="253">
        <v>49</v>
      </c>
      <c r="K2" s="253">
        <v>50</v>
      </c>
      <c r="L2" s="253">
        <v>54</v>
      </c>
      <c r="M2" s="253">
        <v>57</v>
      </c>
      <c r="N2" s="253">
        <v>58</v>
      </c>
      <c r="O2" s="253">
        <v>62</v>
      </c>
      <c r="P2" s="253">
        <v>63</v>
      </c>
      <c r="Q2" s="252">
        <v>65</v>
      </c>
      <c r="R2" s="254"/>
      <c r="S2" s="373" t="s">
        <v>14</v>
      </c>
    </row>
    <row r="3" spans="1:19" ht="92.25" customHeight="1" thickBot="1" x14ac:dyDescent="0.25">
      <c r="B3" s="255" t="s">
        <v>107</v>
      </c>
      <c r="C3" s="256" t="s">
        <v>84</v>
      </c>
      <c r="D3" s="257" t="s">
        <v>4</v>
      </c>
      <c r="E3" s="258" t="s">
        <v>5</v>
      </c>
      <c r="F3" s="258" t="s">
        <v>6</v>
      </c>
      <c r="G3" s="258" t="s">
        <v>7</v>
      </c>
      <c r="H3" s="258" t="s">
        <v>72</v>
      </c>
      <c r="I3" s="258" t="s">
        <v>8</v>
      </c>
      <c r="J3" s="258" t="s">
        <v>9</v>
      </c>
      <c r="K3" s="258" t="s">
        <v>10</v>
      </c>
      <c r="L3" s="258" t="s">
        <v>11</v>
      </c>
      <c r="M3" s="258" t="s">
        <v>15</v>
      </c>
      <c r="N3" s="258" t="s">
        <v>59</v>
      </c>
      <c r="O3" s="258" t="s">
        <v>64</v>
      </c>
      <c r="P3" s="258" t="s">
        <v>67</v>
      </c>
      <c r="Q3" s="258" t="s">
        <v>137</v>
      </c>
      <c r="R3" s="259"/>
      <c r="S3" s="374"/>
    </row>
    <row r="4" spans="1:19" ht="24" customHeight="1" x14ac:dyDescent="0.2">
      <c r="A4" s="260">
        <v>1</v>
      </c>
      <c r="B4" s="261" t="s">
        <v>0</v>
      </c>
      <c r="C4" s="43">
        <v>43484</v>
      </c>
      <c r="D4" s="262">
        <v>20</v>
      </c>
      <c r="E4" s="263">
        <v>20</v>
      </c>
      <c r="F4" s="263">
        <v>20</v>
      </c>
      <c r="G4" s="263"/>
      <c r="H4" s="263">
        <v>20</v>
      </c>
      <c r="I4" s="263"/>
      <c r="J4" s="263"/>
      <c r="K4" s="263"/>
      <c r="L4" s="263">
        <v>20</v>
      </c>
      <c r="M4" s="263"/>
      <c r="N4" s="263"/>
      <c r="O4" s="263">
        <v>20</v>
      </c>
      <c r="P4" s="263"/>
      <c r="Q4" s="263"/>
      <c r="R4" s="264"/>
      <c r="S4" s="265">
        <f>IF(B4="","",COUNTIF(D4:R4,"&gt;0"))</f>
        <v>6</v>
      </c>
    </row>
    <row r="5" spans="1:19" ht="24" customHeight="1" x14ac:dyDescent="0.2">
      <c r="A5" s="260">
        <v>2</v>
      </c>
      <c r="B5" s="266" t="s">
        <v>1</v>
      </c>
      <c r="C5" s="267">
        <v>43484</v>
      </c>
      <c r="D5" s="268">
        <v>10</v>
      </c>
      <c r="E5" s="269">
        <v>10</v>
      </c>
      <c r="F5" s="269">
        <v>10</v>
      </c>
      <c r="G5" s="269"/>
      <c r="H5" s="269">
        <v>10</v>
      </c>
      <c r="I5" s="269"/>
      <c r="J5" s="269"/>
      <c r="K5" s="269"/>
      <c r="L5" s="269">
        <v>10</v>
      </c>
      <c r="M5" s="269"/>
      <c r="N5" s="269"/>
      <c r="O5" s="269">
        <v>10</v>
      </c>
      <c r="P5" s="269"/>
      <c r="Q5" s="269"/>
      <c r="R5" s="270"/>
      <c r="S5" s="271">
        <f>IF(B5="","",COUNTIF(D5:R5,"&gt;0"))</f>
        <v>6</v>
      </c>
    </row>
    <row r="6" spans="1:19" ht="24" customHeight="1" x14ac:dyDescent="0.2">
      <c r="A6" s="260">
        <v>3</v>
      </c>
      <c r="B6" s="266" t="s">
        <v>83</v>
      </c>
      <c r="C6" s="267">
        <v>43538</v>
      </c>
      <c r="D6" s="268">
        <v>10</v>
      </c>
      <c r="E6" s="269">
        <v>10</v>
      </c>
      <c r="F6" s="269">
        <v>10</v>
      </c>
      <c r="G6" s="269"/>
      <c r="H6" s="269">
        <v>10</v>
      </c>
      <c r="I6" s="269"/>
      <c r="J6" s="269">
        <v>10</v>
      </c>
      <c r="K6" s="269">
        <v>10</v>
      </c>
      <c r="L6" s="269"/>
      <c r="M6" s="269"/>
      <c r="N6" s="269"/>
      <c r="O6" s="269"/>
      <c r="P6" s="269"/>
      <c r="Q6" s="269"/>
      <c r="R6" s="270"/>
      <c r="S6" s="271">
        <f t="shared" ref="S6:S32" si="0">IF(B6="","",COUNTIF(D6:R6,"&gt;0"))</f>
        <v>6</v>
      </c>
    </row>
    <row r="7" spans="1:19" ht="24" customHeight="1" x14ac:dyDescent="0.2">
      <c r="A7" s="260">
        <v>4</v>
      </c>
      <c r="B7" s="266" t="s">
        <v>73</v>
      </c>
      <c r="C7" s="267">
        <v>43546</v>
      </c>
      <c r="D7" s="354">
        <v>10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71">
        <f t="shared" si="0"/>
        <v>1</v>
      </c>
    </row>
    <row r="8" spans="1:19" ht="24" customHeight="1" x14ac:dyDescent="0.2">
      <c r="A8" s="260">
        <v>5</v>
      </c>
      <c r="B8" s="266" t="s">
        <v>103</v>
      </c>
      <c r="C8" s="267">
        <v>43574</v>
      </c>
      <c r="D8" s="354" t="s">
        <v>256</v>
      </c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  <c r="S8" s="271">
        <f t="shared" si="0"/>
        <v>0</v>
      </c>
    </row>
    <row r="9" spans="1:19" ht="24" customHeight="1" x14ac:dyDescent="0.2">
      <c r="A9" s="260">
        <v>6</v>
      </c>
      <c r="B9" s="67" t="s">
        <v>240</v>
      </c>
      <c r="C9" s="267">
        <v>43574</v>
      </c>
      <c r="D9" s="354" t="s">
        <v>256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70"/>
      <c r="S9" s="271">
        <f t="shared" si="0"/>
        <v>0</v>
      </c>
    </row>
    <row r="10" spans="1:19" ht="24" customHeight="1" x14ac:dyDescent="0.2">
      <c r="A10" s="260">
        <v>7</v>
      </c>
      <c r="B10" s="266" t="s">
        <v>179</v>
      </c>
      <c r="C10" s="267">
        <v>43581</v>
      </c>
      <c r="D10" s="354" t="s">
        <v>257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71">
        <f t="shared" si="0"/>
        <v>0</v>
      </c>
    </row>
    <row r="11" spans="1:19" ht="24" customHeight="1" x14ac:dyDescent="0.2">
      <c r="A11" s="260">
        <v>8</v>
      </c>
      <c r="B11" s="266" t="s">
        <v>104</v>
      </c>
      <c r="C11" s="267">
        <v>43614</v>
      </c>
      <c r="D11" s="354" t="s">
        <v>257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70"/>
      <c r="S11" s="271">
        <f t="shared" si="0"/>
        <v>0</v>
      </c>
    </row>
    <row r="12" spans="1:19" ht="24" customHeight="1" x14ac:dyDescent="0.2">
      <c r="A12" s="260">
        <v>9</v>
      </c>
      <c r="B12" s="266" t="s">
        <v>63</v>
      </c>
      <c r="C12" s="267">
        <v>43595</v>
      </c>
      <c r="D12" s="354" t="s">
        <v>257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271">
        <f>IF(B12="","",COUNTIF(D12:R12,"&gt;0"))</f>
        <v>0</v>
      </c>
    </row>
    <row r="13" spans="1:19" ht="24" customHeight="1" x14ac:dyDescent="0.2">
      <c r="A13" s="260">
        <v>10</v>
      </c>
      <c r="B13" s="266" t="s">
        <v>217</v>
      </c>
      <c r="C13" s="267">
        <v>43616</v>
      </c>
      <c r="D13" s="354" t="s">
        <v>257</v>
      </c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70"/>
      <c r="S13" s="271">
        <f>IF(B13="","",COUNTIF(D13:R13,"&gt;0"))</f>
        <v>0</v>
      </c>
    </row>
    <row r="14" spans="1:19" ht="24" customHeight="1" x14ac:dyDescent="0.2">
      <c r="A14" s="260">
        <v>11</v>
      </c>
      <c r="B14" s="266" t="s">
        <v>86</v>
      </c>
      <c r="C14" s="267">
        <v>43623</v>
      </c>
      <c r="D14" s="354" t="s">
        <v>257</v>
      </c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70"/>
      <c r="S14" s="271">
        <f t="shared" si="0"/>
        <v>0</v>
      </c>
    </row>
    <row r="15" spans="1:19" ht="24" customHeight="1" x14ac:dyDescent="0.2">
      <c r="A15" s="260">
        <v>12</v>
      </c>
      <c r="B15" s="266" t="s">
        <v>77</v>
      </c>
      <c r="C15" s="267">
        <v>43606</v>
      </c>
      <c r="D15" s="354" t="s">
        <v>257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70"/>
      <c r="S15" s="271">
        <f t="shared" si="0"/>
        <v>0</v>
      </c>
    </row>
    <row r="16" spans="1:19" ht="24" customHeight="1" x14ac:dyDescent="0.2">
      <c r="A16" s="260">
        <v>13</v>
      </c>
      <c r="B16" s="266" t="s">
        <v>75</v>
      </c>
      <c r="C16" s="267">
        <v>43606</v>
      </c>
      <c r="D16" s="354" t="s">
        <v>257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70"/>
      <c r="S16" s="271">
        <f t="shared" si="0"/>
        <v>0</v>
      </c>
    </row>
    <row r="17" spans="1:19" ht="24" customHeight="1" x14ac:dyDescent="0.2">
      <c r="A17" s="260">
        <v>14</v>
      </c>
      <c r="B17" s="266" t="s">
        <v>68</v>
      </c>
      <c r="C17" s="267">
        <v>43665</v>
      </c>
      <c r="D17" s="49">
        <v>20</v>
      </c>
      <c r="E17" s="269">
        <v>20</v>
      </c>
      <c r="F17" s="269">
        <v>20</v>
      </c>
      <c r="G17" s="269">
        <v>20</v>
      </c>
      <c r="H17" s="269">
        <v>20</v>
      </c>
      <c r="I17" s="269"/>
      <c r="J17" s="269">
        <v>20</v>
      </c>
      <c r="K17" s="269"/>
      <c r="L17" s="269"/>
      <c r="M17" s="269">
        <v>30</v>
      </c>
      <c r="N17" s="269">
        <v>30</v>
      </c>
      <c r="O17" s="269"/>
      <c r="P17" s="269"/>
      <c r="Q17" s="269">
        <v>20</v>
      </c>
      <c r="R17" s="270"/>
      <c r="S17" s="271">
        <f t="shared" si="0"/>
        <v>9</v>
      </c>
    </row>
    <row r="18" spans="1:19" ht="24" customHeight="1" x14ac:dyDescent="0.2">
      <c r="A18" s="260">
        <v>15</v>
      </c>
      <c r="B18" s="266" t="s">
        <v>60</v>
      </c>
      <c r="C18" s="267">
        <v>43665</v>
      </c>
      <c r="D18" s="49">
        <v>10</v>
      </c>
      <c r="E18" s="269">
        <v>10</v>
      </c>
      <c r="F18" s="269">
        <v>10</v>
      </c>
      <c r="G18" s="269">
        <v>10</v>
      </c>
      <c r="H18" s="269">
        <v>10</v>
      </c>
      <c r="I18" s="269"/>
      <c r="J18" s="269">
        <v>10</v>
      </c>
      <c r="K18" s="269">
        <v>5</v>
      </c>
      <c r="L18" s="269"/>
      <c r="M18" s="269">
        <v>5</v>
      </c>
      <c r="N18" s="269"/>
      <c r="O18" s="269"/>
      <c r="P18" s="269"/>
      <c r="Q18" s="269">
        <v>10</v>
      </c>
      <c r="R18" s="270"/>
      <c r="S18" s="271">
        <f t="shared" si="0"/>
        <v>9</v>
      </c>
    </row>
    <row r="19" spans="1:19" ht="24" customHeight="1" x14ac:dyDescent="0.2">
      <c r="A19" s="260">
        <v>16</v>
      </c>
      <c r="B19" s="266" t="s">
        <v>178</v>
      </c>
      <c r="C19" s="267">
        <v>43700</v>
      </c>
      <c r="D19" s="354" t="s">
        <v>257</v>
      </c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70"/>
      <c r="S19" s="271">
        <f t="shared" si="0"/>
        <v>0</v>
      </c>
    </row>
    <row r="20" spans="1:19" ht="24" customHeight="1" x14ac:dyDescent="0.2">
      <c r="A20" s="260">
        <v>17</v>
      </c>
      <c r="B20" s="266" t="s">
        <v>78</v>
      </c>
      <c r="C20" s="267">
        <v>43714</v>
      </c>
      <c r="D20" s="268">
        <v>10</v>
      </c>
      <c r="E20" s="269">
        <v>10</v>
      </c>
      <c r="F20" s="269">
        <v>10</v>
      </c>
      <c r="G20" s="269">
        <v>0</v>
      </c>
      <c r="H20" s="269">
        <v>10</v>
      </c>
      <c r="I20" s="269"/>
      <c r="J20" s="269"/>
      <c r="K20" s="269"/>
      <c r="L20" s="269"/>
      <c r="M20" s="269"/>
      <c r="N20" s="269"/>
      <c r="O20" s="269"/>
      <c r="P20" s="269"/>
      <c r="Q20" s="269"/>
      <c r="R20" s="270"/>
      <c r="S20" s="271">
        <f t="shared" si="0"/>
        <v>4</v>
      </c>
    </row>
    <row r="21" spans="1:19" ht="24" customHeight="1" x14ac:dyDescent="0.2">
      <c r="A21" s="260">
        <v>18</v>
      </c>
      <c r="B21" s="266" t="s">
        <v>180</v>
      </c>
      <c r="C21" s="267">
        <v>43714</v>
      </c>
      <c r="D21" s="354" t="s">
        <v>257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1">
        <f>IF(B21="","",COUNTIF(D21:R21,"&gt;0"))</f>
        <v>0</v>
      </c>
    </row>
    <row r="22" spans="1:19" ht="24" customHeight="1" x14ac:dyDescent="0.2">
      <c r="A22" s="260">
        <v>19</v>
      </c>
      <c r="B22" s="67" t="s">
        <v>252</v>
      </c>
      <c r="C22" s="267">
        <v>43721</v>
      </c>
      <c r="D22" s="354" t="s">
        <v>257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70"/>
      <c r="S22" s="271">
        <f t="shared" si="0"/>
        <v>0</v>
      </c>
    </row>
    <row r="23" spans="1:19" ht="24" customHeight="1" x14ac:dyDescent="0.2">
      <c r="A23" s="260">
        <v>20</v>
      </c>
      <c r="B23" s="266" t="s">
        <v>76</v>
      </c>
      <c r="C23" s="267">
        <v>43728</v>
      </c>
      <c r="D23" s="354" t="s">
        <v>295</v>
      </c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  <c r="S23" s="271">
        <f t="shared" si="0"/>
        <v>0</v>
      </c>
    </row>
    <row r="24" spans="1:19" ht="24" customHeight="1" x14ac:dyDescent="0.2">
      <c r="A24" s="260">
        <v>21</v>
      </c>
      <c r="B24" s="352" t="s">
        <v>253</v>
      </c>
      <c r="C24" s="267">
        <v>43735</v>
      </c>
      <c r="D24" s="354" t="s">
        <v>296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70"/>
      <c r="S24" s="271">
        <f t="shared" si="0"/>
        <v>0</v>
      </c>
    </row>
    <row r="25" spans="1:19" ht="24" customHeight="1" x14ac:dyDescent="0.2">
      <c r="A25" s="260">
        <v>22</v>
      </c>
      <c r="B25" s="266" t="s">
        <v>202</v>
      </c>
      <c r="C25" s="267">
        <v>43742</v>
      </c>
      <c r="D25" s="268">
        <v>20</v>
      </c>
      <c r="E25" s="269">
        <v>20</v>
      </c>
      <c r="F25" s="269">
        <v>20</v>
      </c>
      <c r="G25" s="269">
        <v>20</v>
      </c>
      <c r="H25" s="269">
        <v>20</v>
      </c>
      <c r="I25" s="269"/>
      <c r="J25" s="269">
        <v>20</v>
      </c>
      <c r="K25" s="269"/>
      <c r="L25" s="269"/>
      <c r="M25" s="269">
        <v>0</v>
      </c>
      <c r="N25" s="269">
        <v>0</v>
      </c>
      <c r="O25" s="269"/>
      <c r="P25" s="269"/>
      <c r="Q25" s="269"/>
      <c r="R25" s="270"/>
      <c r="S25" s="271">
        <f t="shared" si="0"/>
        <v>6</v>
      </c>
    </row>
    <row r="26" spans="1:19" ht="24" customHeight="1" x14ac:dyDescent="0.2">
      <c r="A26" s="260">
        <v>23</v>
      </c>
      <c r="B26" s="320" t="s">
        <v>138</v>
      </c>
      <c r="C26" s="267">
        <v>43749</v>
      </c>
      <c r="D26" s="354" t="s">
        <v>257</v>
      </c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71">
        <f t="shared" si="0"/>
        <v>0</v>
      </c>
    </row>
    <row r="27" spans="1:19" ht="24" customHeight="1" x14ac:dyDescent="0.2">
      <c r="A27" s="260">
        <v>24</v>
      </c>
      <c r="B27" s="266" t="s">
        <v>74</v>
      </c>
      <c r="C27" s="267">
        <v>43763</v>
      </c>
      <c r="D27" s="354" t="s">
        <v>257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70"/>
      <c r="S27" s="271">
        <f t="shared" si="0"/>
        <v>0</v>
      </c>
    </row>
    <row r="28" spans="1:19" ht="24" customHeight="1" x14ac:dyDescent="0.2">
      <c r="A28" s="260">
        <v>25</v>
      </c>
      <c r="B28" s="266" t="s">
        <v>61</v>
      </c>
      <c r="C28" s="267">
        <v>43784</v>
      </c>
      <c r="D28" s="354" t="s">
        <v>257</v>
      </c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/>
      <c r="S28" s="271">
        <f t="shared" si="0"/>
        <v>0</v>
      </c>
    </row>
    <row r="29" spans="1:19" ht="24" customHeight="1" x14ac:dyDescent="0.2">
      <c r="A29" s="260">
        <v>26</v>
      </c>
      <c r="B29" s="266" t="s">
        <v>13</v>
      </c>
      <c r="C29" s="267">
        <v>43784</v>
      </c>
      <c r="D29" s="354" t="s">
        <v>257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70"/>
      <c r="S29" s="271">
        <f>IF(B29="","",COUNTIF(D29:R29,"&gt;0"))</f>
        <v>0</v>
      </c>
    </row>
    <row r="30" spans="1:19" ht="24" customHeight="1" x14ac:dyDescent="0.2">
      <c r="A30" s="260">
        <v>27</v>
      </c>
      <c r="B30" s="272" t="s">
        <v>12</v>
      </c>
      <c r="C30" s="273">
        <v>43812</v>
      </c>
      <c r="D30" s="268">
        <v>20</v>
      </c>
      <c r="E30" s="269">
        <v>20</v>
      </c>
      <c r="F30" s="269">
        <v>20</v>
      </c>
      <c r="G30" s="269">
        <v>20</v>
      </c>
      <c r="H30" s="269">
        <v>20</v>
      </c>
      <c r="I30" s="269"/>
      <c r="J30" s="269"/>
      <c r="K30" s="269">
        <v>20</v>
      </c>
      <c r="L30" s="269"/>
      <c r="M30" s="269"/>
      <c r="N30" s="269"/>
      <c r="O30" s="269"/>
      <c r="P30" s="269"/>
      <c r="Q30" s="269"/>
      <c r="R30" s="270"/>
      <c r="S30" s="271">
        <f t="shared" si="0"/>
        <v>6</v>
      </c>
    </row>
    <row r="31" spans="1:19" ht="24" customHeight="1" x14ac:dyDescent="0.2">
      <c r="A31" s="260">
        <v>28</v>
      </c>
      <c r="B31" s="67" t="s">
        <v>79</v>
      </c>
      <c r="C31" s="273">
        <v>43812</v>
      </c>
      <c r="D31" s="268">
        <v>10</v>
      </c>
      <c r="E31" s="269">
        <v>10</v>
      </c>
      <c r="F31" s="269">
        <v>10</v>
      </c>
      <c r="G31" s="269">
        <v>10</v>
      </c>
      <c r="H31" s="269">
        <v>10</v>
      </c>
      <c r="I31" s="269"/>
      <c r="J31" s="269"/>
      <c r="K31" s="269">
        <v>10</v>
      </c>
      <c r="L31" s="269"/>
      <c r="M31" s="269"/>
      <c r="N31" s="269"/>
      <c r="O31" s="269"/>
      <c r="P31" s="269"/>
      <c r="Q31" s="269"/>
      <c r="R31" s="270"/>
      <c r="S31" s="271">
        <f t="shared" si="0"/>
        <v>6</v>
      </c>
    </row>
    <row r="32" spans="1:19" ht="24" customHeight="1" thickBot="1" x14ac:dyDescent="0.25">
      <c r="A32" s="260">
        <v>29</v>
      </c>
      <c r="B32" s="311"/>
      <c r="C32" s="274"/>
      <c r="D32" s="275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7"/>
      <c r="S32" s="271" t="str">
        <f t="shared" si="0"/>
        <v/>
      </c>
    </row>
    <row r="33" spans="1:19" ht="27.9" customHeight="1" x14ac:dyDescent="0.2">
      <c r="B33" s="369" t="s">
        <v>2</v>
      </c>
      <c r="C33" s="370"/>
      <c r="D33" s="278">
        <f>IF(D3="","",SUM(D4:D32))</f>
        <v>140</v>
      </c>
      <c r="E33" s="279">
        <f t="shared" ref="E33:R33" si="1">IF(E3="","",SUM(E4:E32))</f>
        <v>130</v>
      </c>
      <c r="F33" s="279">
        <f t="shared" si="1"/>
        <v>130</v>
      </c>
      <c r="G33" s="279">
        <f t="shared" si="1"/>
        <v>80</v>
      </c>
      <c r="H33" s="279">
        <f t="shared" si="1"/>
        <v>130</v>
      </c>
      <c r="I33" s="279">
        <f t="shared" si="1"/>
        <v>0</v>
      </c>
      <c r="J33" s="279">
        <f t="shared" si="1"/>
        <v>60</v>
      </c>
      <c r="K33" s="279">
        <f t="shared" si="1"/>
        <v>45</v>
      </c>
      <c r="L33" s="279">
        <f t="shared" si="1"/>
        <v>30</v>
      </c>
      <c r="M33" s="279">
        <f t="shared" si="1"/>
        <v>35</v>
      </c>
      <c r="N33" s="279">
        <f t="shared" si="1"/>
        <v>30</v>
      </c>
      <c r="O33" s="279">
        <f t="shared" si="1"/>
        <v>30</v>
      </c>
      <c r="P33" s="279">
        <f t="shared" si="1"/>
        <v>0</v>
      </c>
      <c r="Q33" s="279">
        <f t="shared" si="1"/>
        <v>30</v>
      </c>
      <c r="R33" s="280" t="str">
        <f t="shared" si="1"/>
        <v/>
      </c>
      <c r="S33" s="281">
        <f>SUM(D33:R33)</f>
        <v>870</v>
      </c>
    </row>
    <row r="34" spans="1:19" ht="27.9" customHeight="1" x14ac:dyDescent="0.2">
      <c r="B34" s="377" t="s">
        <v>128</v>
      </c>
      <c r="C34" s="378"/>
      <c r="D34" s="282">
        <f>大物申請!C16</f>
        <v>45</v>
      </c>
      <c r="E34" s="283">
        <f>大物申請!D16</f>
        <v>20</v>
      </c>
      <c r="F34" s="283">
        <f>大物申請!E16</f>
        <v>25</v>
      </c>
      <c r="G34" s="283">
        <f>大物申請!F16</f>
        <v>30</v>
      </c>
      <c r="H34" s="283">
        <f>大物申請!G16</f>
        <v>30</v>
      </c>
      <c r="I34" s="283">
        <f>大物申請!H16</f>
        <v>0</v>
      </c>
      <c r="J34" s="283">
        <f>大物申請!I16</f>
        <v>0</v>
      </c>
      <c r="K34" s="283">
        <f>大物申請!J16</f>
        <v>0</v>
      </c>
      <c r="L34" s="283">
        <f>大物申請!K16</f>
        <v>20</v>
      </c>
      <c r="M34" s="283">
        <f>大物申請!L16</f>
        <v>0</v>
      </c>
      <c r="N34" s="283">
        <f>大物申請!M16</f>
        <v>10</v>
      </c>
      <c r="O34" s="283">
        <f>大物申請!N16</f>
        <v>0</v>
      </c>
      <c r="P34" s="283">
        <f>大物申請!O16</f>
        <v>0</v>
      </c>
      <c r="Q34" s="283">
        <f>大物申請!P16</f>
        <v>0</v>
      </c>
      <c r="R34" s="284" t="str">
        <f>大物申請!Q16</f>
        <v/>
      </c>
      <c r="S34" s="285">
        <f>SUM(D34:R34)</f>
        <v>180</v>
      </c>
    </row>
    <row r="35" spans="1:19" ht="27.9" customHeight="1" x14ac:dyDescent="0.2">
      <c r="B35" s="377" t="s">
        <v>129</v>
      </c>
      <c r="C35" s="378"/>
      <c r="D35" s="282">
        <f>全日本・兵庫入賞!D19</f>
        <v>70</v>
      </c>
      <c r="E35" s="283">
        <f>全日本・兵庫入賞!E19</f>
        <v>25</v>
      </c>
      <c r="F35" s="283">
        <f>全日本・兵庫入賞!F19</f>
        <v>40</v>
      </c>
      <c r="G35" s="283">
        <f>全日本・兵庫入賞!G19</f>
        <v>10</v>
      </c>
      <c r="H35" s="283">
        <f>全日本・兵庫入賞!H19</f>
        <v>40</v>
      </c>
      <c r="I35" s="283">
        <f>全日本・兵庫入賞!I19</f>
        <v>0</v>
      </c>
      <c r="J35" s="283">
        <f>全日本・兵庫入賞!J19</f>
        <v>0</v>
      </c>
      <c r="K35" s="283">
        <f>全日本・兵庫入賞!K19</f>
        <v>0</v>
      </c>
      <c r="L35" s="283">
        <f>全日本・兵庫入賞!L19</f>
        <v>0</v>
      </c>
      <c r="M35" s="283">
        <f>全日本・兵庫入賞!M19</f>
        <v>0</v>
      </c>
      <c r="N35" s="283">
        <f>全日本・兵庫入賞!N19</f>
        <v>0</v>
      </c>
      <c r="O35" s="283">
        <f>全日本・兵庫入賞!O19</f>
        <v>0</v>
      </c>
      <c r="P35" s="283">
        <f>全日本・兵庫入賞!P19</f>
        <v>0</v>
      </c>
      <c r="Q35" s="283">
        <f>全日本・兵庫入賞!Q19</f>
        <v>50</v>
      </c>
      <c r="R35" s="284" t="str">
        <f>全日本・兵庫入賞!R19</f>
        <v/>
      </c>
      <c r="S35" s="285">
        <f>SUM(D35:R35)</f>
        <v>235</v>
      </c>
    </row>
    <row r="36" spans="1:19" ht="27.9" customHeight="1" thickBot="1" x14ac:dyDescent="0.25">
      <c r="B36" s="379" t="s">
        <v>130</v>
      </c>
      <c r="C36" s="380"/>
      <c r="D36" s="286">
        <f>三ツ星入賞!D14</f>
        <v>100</v>
      </c>
      <c r="E36" s="287">
        <f>三ツ星入賞!E14</f>
        <v>44</v>
      </c>
      <c r="F36" s="287">
        <f>三ツ星入賞!F14</f>
        <v>92</v>
      </c>
      <c r="G36" s="287">
        <f>三ツ星入賞!G14</f>
        <v>84</v>
      </c>
      <c r="H36" s="287">
        <f>三ツ星入賞!H14</f>
        <v>80</v>
      </c>
      <c r="I36" s="287">
        <f>三ツ星入賞!I14</f>
        <v>0</v>
      </c>
      <c r="J36" s="287">
        <f>三ツ星入賞!J14</f>
        <v>26</v>
      </c>
      <c r="K36" s="287">
        <f>三ツ星入賞!K14</f>
        <v>1</v>
      </c>
      <c r="L36" s="287">
        <f>三ツ星入賞!L14</f>
        <v>40</v>
      </c>
      <c r="M36" s="287">
        <f>三ツ星入賞!M14</f>
        <v>12</v>
      </c>
      <c r="N36" s="287">
        <f>三ツ星入賞!N14</f>
        <v>30</v>
      </c>
      <c r="O36" s="287">
        <f>三ツ星入賞!O14</f>
        <v>14</v>
      </c>
      <c r="P36" s="287">
        <f>三ツ星入賞!P14</f>
        <v>0</v>
      </c>
      <c r="Q36" s="287">
        <f>三ツ星入賞!Q14</f>
        <v>15</v>
      </c>
      <c r="R36" s="288" t="str">
        <f>三ツ星入賞!R14</f>
        <v/>
      </c>
      <c r="S36" s="289">
        <f>SUM(D36:R36)</f>
        <v>538</v>
      </c>
    </row>
    <row r="37" spans="1:19" s="251" customFormat="1" ht="27.9" customHeight="1" thickTop="1" thickBot="1" x14ac:dyDescent="0.25">
      <c r="A37" s="290"/>
      <c r="B37" s="371" t="s">
        <v>3</v>
      </c>
      <c r="C37" s="372"/>
      <c r="D37" s="291">
        <f>IF(D3="","",SUM(D33:D36))</f>
        <v>355</v>
      </c>
      <c r="E37" s="292">
        <f t="shared" ref="E37:R37" si="2">IF(E3="","",SUM(E33:E36))</f>
        <v>219</v>
      </c>
      <c r="F37" s="292">
        <f t="shared" si="2"/>
        <v>287</v>
      </c>
      <c r="G37" s="292">
        <f t="shared" si="2"/>
        <v>204</v>
      </c>
      <c r="H37" s="292">
        <f t="shared" si="2"/>
        <v>280</v>
      </c>
      <c r="I37" s="292">
        <f t="shared" si="2"/>
        <v>0</v>
      </c>
      <c r="J37" s="292">
        <f t="shared" si="2"/>
        <v>86</v>
      </c>
      <c r="K37" s="292">
        <f t="shared" si="2"/>
        <v>46</v>
      </c>
      <c r="L37" s="292">
        <f t="shared" si="2"/>
        <v>90</v>
      </c>
      <c r="M37" s="292">
        <f t="shared" si="2"/>
        <v>47</v>
      </c>
      <c r="N37" s="292">
        <f t="shared" si="2"/>
        <v>70</v>
      </c>
      <c r="O37" s="292">
        <f t="shared" si="2"/>
        <v>44</v>
      </c>
      <c r="P37" s="292">
        <f t="shared" si="2"/>
        <v>0</v>
      </c>
      <c r="Q37" s="292">
        <f t="shared" si="2"/>
        <v>95</v>
      </c>
      <c r="R37" s="293" t="str">
        <f t="shared" si="2"/>
        <v/>
      </c>
      <c r="S37" s="294">
        <f>SUM(D37:R37)</f>
        <v>1823</v>
      </c>
    </row>
    <row r="38" spans="1:19" ht="27.9" customHeight="1" thickBot="1" x14ac:dyDescent="0.25">
      <c r="B38" s="365" t="s">
        <v>87</v>
      </c>
      <c r="C38" s="366"/>
      <c r="D38" s="295">
        <f t="shared" ref="D38:R38" si="3">IF(D$37="","",RANK(D$37,$D$37:$R$37,0))</f>
        <v>1</v>
      </c>
      <c r="E38" s="296">
        <f t="shared" si="3"/>
        <v>4</v>
      </c>
      <c r="F38" s="296">
        <f t="shared" si="3"/>
        <v>2</v>
      </c>
      <c r="G38" s="296">
        <f t="shared" si="3"/>
        <v>5</v>
      </c>
      <c r="H38" s="296">
        <f t="shared" si="3"/>
        <v>3</v>
      </c>
      <c r="I38" s="296">
        <f t="shared" si="3"/>
        <v>13</v>
      </c>
      <c r="J38" s="296">
        <f t="shared" si="3"/>
        <v>8</v>
      </c>
      <c r="K38" s="296">
        <f t="shared" si="3"/>
        <v>11</v>
      </c>
      <c r="L38" s="296">
        <f t="shared" si="3"/>
        <v>7</v>
      </c>
      <c r="M38" s="296">
        <f t="shared" si="3"/>
        <v>10</v>
      </c>
      <c r="N38" s="296">
        <f t="shared" si="3"/>
        <v>9</v>
      </c>
      <c r="O38" s="296">
        <f t="shared" si="3"/>
        <v>12</v>
      </c>
      <c r="P38" s="296">
        <f t="shared" si="3"/>
        <v>13</v>
      </c>
      <c r="Q38" s="296">
        <f t="shared" si="3"/>
        <v>6</v>
      </c>
      <c r="R38" s="297" t="str">
        <f t="shared" si="3"/>
        <v/>
      </c>
      <c r="S38" s="294"/>
    </row>
    <row r="39" spans="1:19" x14ac:dyDescent="0.2">
      <c r="O39" s="298"/>
    </row>
    <row r="40" spans="1:19" x14ac:dyDescent="0.2">
      <c r="B40" s="250" t="s">
        <v>116</v>
      </c>
      <c r="D40" s="299" t="s">
        <v>105</v>
      </c>
      <c r="H40" s="299" t="s">
        <v>136</v>
      </c>
      <c r="K40" s="298" t="s">
        <v>142</v>
      </c>
      <c r="N40" s="299" t="s">
        <v>106</v>
      </c>
      <c r="Q40" s="299" t="s">
        <v>228</v>
      </c>
      <c r="S40" s="250"/>
    </row>
    <row r="41" spans="1:19" x14ac:dyDescent="0.2">
      <c r="D41" s="250" t="s">
        <v>172</v>
      </c>
    </row>
    <row r="42" spans="1:19" x14ac:dyDescent="0.2">
      <c r="D42" t="s">
        <v>233</v>
      </c>
    </row>
    <row r="43" spans="1:19" x14ac:dyDescent="0.2">
      <c r="A43" s="250"/>
      <c r="D43" s="121" t="s">
        <v>234</v>
      </c>
      <c r="S43" s="250"/>
    </row>
    <row r="44" spans="1:19" x14ac:dyDescent="0.2">
      <c r="A44" s="250"/>
      <c r="S44" s="250"/>
    </row>
    <row r="45" spans="1:19" x14ac:dyDescent="0.2">
      <c r="A45" s="250"/>
      <c r="S45" s="250"/>
    </row>
    <row r="46" spans="1:19" x14ac:dyDescent="0.2">
      <c r="A46" s="250"/>
      <c r="S46" s="250"/>
    </row>
    <row r="47" spans="1:19" x14ac:dyDescent="0.2">
      <c r="A47" s="250"/>
      <c r="S47" s="250"/>
    </row>
    <row r="48" spans="1:19" x14ac:dyDescent="0.2">
      <c r="A48" s="250"/>
      <c r="S48" s="250"/>
    </row>
    <row r="49" s="250" customFormat="1" x14ac:dyDescent="0.2"/>
    <row r="50" s="250" customFormat="1" x14ac:dyDescent="0.2"/>
    <row r="51" s="250" customFormat="1" x14ac:dyDescent="0.2"/>
    <row r="52" s="250" customFormat="1" x14ac:dyDescent="0.2"/>
    <row r="53" s="250" customFormat="1" x14ac:dyDescent="0.2"/>
    <row r="54" s="250" customFormat="1" x14ac:dyDescent="0.2"/>
    <row r="55" s="250" customFormat="1" x14ac:dyDescent="0.2"/>
    <row r="56" s="250" customFormat="1" x14ac:dyDescent="0.2"/>
    <row r="57" s="250" customFormat="1" x14ac:dyDescent="0.2"/>
    <row r="58" s="250" customFormat="1" x14ac:dyDescent="0.2"/>
    <row r="59" s="250" customFormat="1" x14ac:dyDescent="0.2"/>
    <row r="60" s="250" customFormat="1" x14ac:dyDescent="0.2"/>
    <row r="61" s="250" customFormat="1" x14ac:dyDescent="0.2"/>
    <row r="62" s="250" customFormat="1" x14ac:dyDescent="0.2"/>
    <row r="63" s="250" customFormat="1" x14ac:dyDescent="0.2"/>
    <row r="64" s="250" customFormat="1" x14ac:dyDescent="0.2"/>
    <row r="65" s="250" customFormat="1" x14ac:dyDescent="0.2"/>
    <row r="66" s="250" customFormat="1" x14ac:dyDescent="0.2"/>
    <row r="67" s="250" customFormat="1" x14ac:dyDescent="0.2"/>
    <row r="68" s="250" customFormat="1" x14ac:dyDescent="0.2"/>
    <row r="69" s="250" customFormat="1" x14ac:dyDescent="0.2"/>
    <row r="70" s="250" customFormat="1" x14ac:dyDescent="0.2"/>
    <row r="71" s="250" customFormat="1" x14ac:dyDescent="0.2"/>
    <row r="72" s="250" customFormat="1" x14ac:dyDescent="0.2"/>
    <row r="73" s="250" customFormat="1" x14ac:dyDescent="0.2"/>
    <row r="74" s="250" customFormat="1" x14ac:dyDescent="0.2"/>
    <row r="75" s="250" customFormat="1" x14ac:dyDescent="0.2"/>
    <row r="76" s="250" customFormat="1" x14ac:dyDescent="0.2"/>
    <row r="77" s="250" customFormat="1" x14ac:dyDescent="0.2"/>
    <row r="78" s="250" customFormat="1" x14ac:dyDescent="0.2"/>
    <row r="79" s="250" customFormat="1" x14ac:dyDescent="0.2"/>
    <row r="80" s="250" customFormat="1" x14ac:dyDescent="0.2"/>
    <row r="81" s="250" customFormat="1" x14ac:dyDescent="0.2"/>
    <row r="82" s="250" customFormat="1" x14ac:dyDescent="0.2"/>
    <row r="83" s="250" customFormat="1" x14ac:dyDescent="0.2"/>
    <row r="84" s="250" customFormat="1" x14ac:dyDescent="0.2"/>
    <row r="85" s="250" customFormat="1" x14ac:dyDescent="0.2"/>
    <row r="86" s="250" customFormat="1" x14ac:dyDescent="0.2"/>
    <row r="87" s="250" customFormat="1" x14ac:dyDescent="0.2"/>
    <row r="88" s="250" customFormat="1" x14ac:dyDescent="0.2"/>
    <row r="89" s="250" customFormat="1" x14ac:dyDescent="0.2"/>
    <row r="90" s="250" customFormat="1" x14ac:dyDescent="0.2"/>
    <row r="91" s="250" customFormat="1" x14ac:dyDescent="0.2"/>
    <row r="92" s="250" customFormat="1" x14ac:dyDescent="0.2"/>
    <row r="93" s="250" customFormat="1" x14ac:dyDescent="0.2"/>
    <row r="94" s="250" customFormat="1" x14ac:dyDescent="0.2"/>
    <row r="95" s="250" customFormat="1" x14ac:dyDescent="0.2"/>
    <row r="96" s="250" customFormat="1" x14ac:dyDescent="0.2"/>
    <row r="97" s="250" customFormat="1" x14ac:dyDescent="0.2"/>
    <row r="98" s="250" customFormat="1" x14ac:dyDescent="0.2"/>
    <row r="99" s="250" customFormat="1" x14ac:dyDescent="0.2"/>
    <row r="100" s="250" customFormat="1" x14ac:dyDescent="0.2"/>
    <row r="101" s="250" customFormat="1" x14ac:dyDescent="0.2"/>
    <row r="102" s="250" customFormat="1" x14ac:dyDescent="0.2"/>
    <row r="103" s="250" customFormat="1" x14ac:dyDescent="0.2"/>
    <row r="104" s="250" customFormat="1" x14ac:dyDescent="0.2"/>
    <row r="105" s="250" customFormat="1" x14ac:dyDescent="0.2"/>
    <row r="106" s="250" customFormat="1" x14ac:dyDescent="0.2"/>
    <row r="107" s="250" customFormat="1" x14ac:dyDescent="0.2"/>
    <row r="108" s="250" customFormat="1" x14ac:dyDescent="0.2"/>
    <row r="109" s="250" customFormat="1" x14ac:dyDescent="0.2"/>
    <row r="110" s="250" customFormat="1" x14ac:dyDescent="0.2"/>
    <row r="111" s="250" customFormat="1" x14ac:dyDescent="0.2"/>
    <row r="112" s="250" customFormat="1" x14ac:dyDescent="0.2"/>
    <row r="113" s="250" customFormat="1" x14ac:dyDescent="0.2"/>
    <row r="114" s="250" customFormat="1" x14ac:dyDescent="0.2"/>
    <row r="115" s="250" customFormat="1" x14ac:dyDescent="0.2"/>
    <row r="116" s="250" customFormat="1" x14ac:dyDescent="0.2"/>
    <row r="117" s="250" customFormat="1" x14ac:dyDescent="0.2"/>
    <row r="118" s="250" customFormat="1" x14ac:dyDescent="0.2"/>
    <row r="119" s="250" customFormat="1" x14ac:dyDescent="0.2"/>
    <row r="120" s="250" customFormat="1" x14ac:dyDescent="0.2"/>
    <row r="121" s="250" customFormat="1" x14ac:dyDescent="0.2"/>
    <row r="122" s="250" customFormat="1" x14ac:dyDescent="0.2"/>
    <row r="123" s="250" customFormat="1" x14ac:dyDescent="0.2"/>
    <row r="124" s="250" customFormat="1" x14ac:dyDescent="0.2"/>
    <row r="125" s="250" customFormat="1" x14ac:dyDescent="0.2"/>
    <row r="126" s="250" customFormat="1" x14ac:dyDescent="0.2"/>
    <row r="127" s="250" customFormat="1" x14ac:dyDescent="0.2"/>
    <row r="128" s="250" customFormat="1" x14ac:dyDescent="0.2"/>
    <row r="129" s="250" customFormat="1" x14ac:dyDescent="0.2"/>
    <row r="130" s="250" customFormat="1" x14ac:dyDescent="0.2"/>
    <row r="131" s="250" customFormat="1" x14ac:dyDescent="0.2"/>
    <row r="132" s="250" customFormat="1" x14ac:dyDescent="0.2"/>
    <row r="133" s="250" customFormat="1" x14ac:dyDescent="0.2"/>
    <row r="134" s="250" customFormat="1" x14ac:dyDescent="0.2"/>
    <row r="135" s="250" customFormat="1" x14ac:dyDescent="0.2"/>
    <row r="136" s="250" customFormat="1" x14ac:dyDescent="0.2"/>
    <row r="137" s="250" customFormat="1" x14ac:dyDescent="0.2"/>
    <row r="138" s="250" customFormat="1" x14ac:dyDescent="0.2"/>
    <row r="139" s="250" customFormat="1" x14ac:dyDescent="0.2"/>
    <row r="140" s="250" customFormat="1" x14ac:dyDescent="0.2"/>
    <row r="141" s="250" customFormat="1" x14ac:dyDescent="0.2"/>
    <row r="142" s="250" customFormat="1" x14ac:dyDescent="0.2"/>
    <row r="143" s="250" customFormat="1" x14ac:dyDescent="0.2"/>
    <row r="144" s="250" customFormat="1" x14ac:dyDescent="0.2"/>
    <row r="145" spans="1:19" s="250" customFormat="1" x14ac:dyDescent="0.2"/>
    <row r="146" spans="1:19" s="250" customFormat="1" x14ac:dyDescent="0.2"/>
    <row r="147" spans="1:19" s="250" customFormat="1" x14ac:dyDescent="0.2"/>
    <row r="148" spans="1:19" s="250" customFormat="1" x14ac:dyDescent="0.2"/>
    <row r="149" spans="1:19" s="250" customFormat="1" x14ac:dyDescent="0.2"/>
    <row r="150" spans="1:19" s="250" customFormat="1" x14ac:dyDescent="0.2"/>
    <row r="151" spans="1:19" s="250" customFormat="1" x14ac:dyDescent="0.2"/>
    <row r="152" spans="1:19" s="250" customFormat="1" x14ac:dyDescent="0.2"/>
    <row r="153" spans="1:19" s="250" customFormat="1" x14ac:dyDescent="0.2"/>
    <row r="154" spans="1:19" s="250" customFormat="1" x14ac:dyDescent="0.2"/>
    <row r="155" spans="1:19" s="250" customFormat="1" x14ac:dyDescent="0.2"/>
    <row r="156" spans="1:19" s="250" customFormat="1" x14ac:dyDescent="0.2"/>
    <row r="157" spans="1:19" s="250" customFormat="1" x14ac:dyDescent="0.2"/>
    <row r="158" spans="1:19" x14ac:dyDescent="0.2">
      <c r="A158" s="250"/>
      <c r="L158" s="300"/>
      <c r="S158" s="250"/>
    </row>
    <row r="159" spans="1:19" x14ac:dyDescent="0.2">
      <c r="A159" s="250"/>
      <c r="L159" s="300"/>
      <c r="S159" s="250"/>
    </row>
    <row r="160" spans="1:19" x14ac:dyDescent="0.2">
      <c r="A160" s="250"/>
      <c r="L160" s="300"/>
      <c r="S160" s="250"/>
    </row>
    <row r="161" spans="1:19" x14ac:dyDescent="0.2">
      <c r="A161" s="250"/>
      <c r="L161" s="300"/>
      <c r="S161" s="250"/>
    </row>
    <row r="162" spans="1:19" x14ac:dyDescent="0.2">
      <c r="A162" s="250"/>
      <c r="L162" s="300"/>
      <c r="S162" s="250"/>
    </row>
    <row r="163" spans="1:19" x14ac:dyDescent="0.2">
      <c r="A163" s="250"/>
      <c r="L163" s="300"/>
      <c r="S163" s="250"/>
    </row>
    <row r="164" spans="1:19" x14ac:dyDescent="0.2">
      <c r="A164" s="250"/>
      <c r="L164" s="300"/>
      <c r="S164" s="250"/>
    </row>
    <row r="165" spans="1:19" x14ac:dyDescent="0.2">
      <c r="A165" s="250"/>
      <c r="L165" s="300"/>
      <c r="S165" s="250"/>
    </row>
    <row r="166" spans="1:19" x14ac:dyDescent="0.2">
      <c r="A166" s="250"/>
      <c r="L166" s="300"/>
      <c r="S166" s="250"/>
    </row>
    <row r="167" spans="1:19" x14ac:dyDescent="0.2">
      <c r="A167" s="250"/>
      <c r="L167" s="300"/>
      <c r="S167" s="250"/>
    </row>
    <row r="168" spans="1:19" x14ac:dyDescent="0.2">
      <c r="A168" s="250"/>
      <c r="L168" s="300"/>
      <c r="S168" s="250"/>
    </row>
    <row r="169" spans="1:19" x14ac:dyDescent="0.2">
      <c r="A169" s="250"/>
      <c r="L169" s="300"/>
      <c r="S169" s="250"/>
    </row>
    <row r="170" spans="1:19" x14ac:dyDescent="0.2">
      <c r="A170" s="250"/>
      <c r="L170" s="300"/>
      <c r="S170" s="250"/>
    </row>
    <row r="171" spans="1:19" x14ac:dyDescent="0.2">
      <c r="A171" s="250"/>
      <c r="L171" s="300"/>
      <c r="S171" s="250"/>
    </row>
    <row r="172" spans="1:19" x14ac:dyDescent="0.2">
      <c r="A172" s="250"/>
      <c r="L172" s="300"/>
      <c r="S172" s="250"/>
    </row>
    <row r="173" spans="1:19" x14ac:dyDescent="0.2">
      <c r="A173" s="250"/>
      <c r="L173" s="300"/>
      <c r="S173" s="250"/>
    </row>
    <row r="174" spans="1:19" x14ac:dyDescent="0.2">
      <c r="A174" s="250"/>
      <c r="L174" s="300"/>
      <c r="S174" s="250"/>
    </row>
    <row r="175" spans="1:19" x14ac:dyDescent="0.2">
      <c r="A175" s="250"/>
      <c r="L175" s="300"/>
      <c r="S175" s="250"/>
    </row>
    <row r="176" spans="1:19" x14ac:dyDescent="0.2">
      <c r="A176" s="250"/>
      <c r="L176" s="300"/>
      <c r="S176" s="250"/>
    </row>
    <row r="177" spans="1:19" x14ac:dyDescent="0.2">
      <c r="A177" s="250"/>
      <c r="L177" s="300"/>
      <c r="S177" s="250"/>
    </row>
    <row r="178" spans="1:19" x14ac:dyDescent="0.2">
      <c r="A178" s="250"/>
      <c r="L178" s="300"/>
      <c r="S178" s="250"/>
    </row>
    <row r="179" spans="1:19" x14ac:dyDescent="0.2">
      <c r="A179" s="250"/>
      <c r="L179" s="300"/>
      <c r="S179" s="250"/>
    </row>
    <row r="180" spans="1:19" x14ac:dyDescent="0.2">
      <c r="A180" s="250"/>
      <c r="L180" s="300"/>
      <c r="S180" s="250"/>
    </row>
    <row r="181" spans="1:19" x14ac:dyDescent="0.2">
      <c r="A181" s="250"/>
      <c r="L181" s="300"/>
      <c r="S181" s="250"/>
    </row>
    <row r="182" spans="1:19" x14ac:dyDescent="0.2">
      <c r="A182" s="250"/>
      <c r="L182" s="300"/>
      <c r="S182" s="250"/>
    </row>
    <row r="183" spans="1:19" x14ac:dyDescent="0.2">
      <c r="A183" s="250"/>
      <c r="L183" s="300"/>
      <c r="S183" s="250"/>
    </row>
    <row r="184" spans="1:19" x14ac:dyDescent="0.2">
      <c r="A184" s="250"/>
      <c r="L184" s="300"/>
      <c r="S184" s="250"/>
    </row>
    <row r="185" spans="1:19" x14ac:dyDescent="0.2">
      <c r="A185" s="250"/>
      <c r="L185" s="300"/>
      <c r="S185" s="250"/>
    </row>
    <row r="186" spans="1:19" x14ac:dyDescent="0.2">
      <c r="A186" s="250"/>
      <c r="L186" s="300"/>
      <c r="S186" s="250"/>
    </row>
    <row r="187" spans="1:19" x14ac:dyDescent="0.2">
      <c r="A187" s="250"/>
      <c r="L187" s="300"/>
      <c r="S187" s="250"/>
    </row>
    <row r="188" spans="1:19" x14ac:dyDescent="0.2">
      <c r="A188" s="250"/>
      <c r="L188" s="300"/>
      <c r="S188" s="250"/>
    </row>
    <row r="189" spans="1:19" x14ac:dyDescent="0.2">
      <c r="A189" s="250"/>
      <c r="L189" s="300"/>
      <c r="S189" s="250"/>
    </row>
    <row r="190" spans="1:19" x14ac:dyDescent="0.2">
      <c r="A190" s="250"/>
      <c r="L190" s="300"/>
      <c r="S190" s="250"/>
    </row>
    <row r="191" spans="1:19" x14ac:dyDescent="0.2">
      <c r="A191" s="250"/>
      <c r="L191" s="300"/>
      <c r="S191" s="250"/>
    </row>
    <row r="192" spans="1:19" x14ac:dyDescent="0.2">
      <c r="A192" s="250"/>
      <c r="L192" s="300"/>
      <c r="S192" s="250"/>
    </row>
    <row r="193" spans="1:19" x14ac:dyDescent="0.2">
      <c r="A193" s="250"/>
      <c r="L193" s="300"/>
      <c r="S193" s="250"/>
    </row>
    <row r="194" spans="1:19" x14ac:dyDescent="0.2">
      <c r="A194" s="250"/>
      <c r="L194" s="300"/>
      <c r="S194" s="250"/>
    </row>
    <row r="195" spans="1:19" x14ac:dyDescent="0.2">
      <c r="A195" s="250"/>
      <c r="L195" s="300"/>
      <c r="S195" s="250"/>
    </row>
    <row r="196" spans="1:19" x14ac:dyDescent="0.2">
      <c r="A196" s="250"/>
      <c r="L196" s="300"/>
      <c r="S196" s="250"/>
    </row>
    <row r="197" spans="1:19" x14ac:dyDescent="0.2">
      <c r="A197" s="250"/>
      <c r="L197" s="300"/>
      <c r="S197" s="250"/>
    </row>
    <row r="198" spans="1:19" x14ac:dyDescent="0.2">
      <c r="A198" s="250"/>
      <c r="L198" s="300"/>
      <c r="S198" s="250"/>
    </row>
    <row r="199" spans="1:19" x14ac:dyDescent="0.2">
      <c r="A199" s="250"/>
      <c r="L199" s="300"/>
      <c r="S199" s="250"/>
    </row>
    <row r="200" spans="1:19" x14ac:dyDescent="0.2">
      <c r="A200" s="250"/>
      <c r="L200" s="300"/>
      <c r="S200" s="250"/>
    </row>
    <row r="201" spans="1:19" x14ac:dyDescent="0.2">
      <c r="A201" s="250"/>
      <c r="L201" s="300"/>
      <c r="S201" s="250"/>
    </row>
    <row r="202" spans="1:19" x14ac:dyDescent="0.2">
      <c r="A202" s="250"/>
      <c r="L202" s="300"/>
      <c r="S202" s="250"/>
    </row>
    <row r="203" spans="1:19" x14ac:dyDescent="0.2">
      <c r="A203" s="250"/>
      <c r="L203" s="300"/>
      <c r="S203" s="250"/>
    </row>
    <row r="204" spans="1:19" x14ac:dyDescent="0.2">
      <c r="A204" s="250"/>
      <c r="L204" s="300"/>
      <c r="S204" s="250"/>
    </row>
    <row r="205" spans="1:19" x14ac:dyDescent="0.2">
      <c r="A205" s="250"/>
      <c r="L205" s="300"/>
      <c r="S205" s="250"/>
    </row>
    <row r="206" spans="1:19" x14ac:dyDescent="0.2">
      <c r="A206" s="250"/>
      <c r="L206" s="300"/>
      <c r="S206" s="250"/>
    </row>
    <row r="207" spans="1:19" x14ac:dyDescent="0.2">
      <c r="A207" s="250"/>
      <c r="L207" s="300"/>
      <c r="S207" s="250"/>
    </row>
    <row r="208" spans="1:19" x14ac:dyDescent="0.2">
      <c r="A208" s="250"/>
      <c r="L208" s="300"/>
      <c r="S208" s="250"/>
    </row>
    <row r="209" spans="1:19" x14ac:dyDescent="0.2">
      <c r="A209" s="250"/>
      <c r="L209" s="300"/>
      <c r="S209" s="250"/>
    </row>
    <row r="210" spans="1:19" x14ac:dyDescent="0.2">
      <c r="A210" s="250"/>
      <c r="L210" s="300"/>
      <c r="S210" s="250"/>
    </row>
    <row r="211" spans="1:19" x14ac:dyDescent="0.2">
      <c r="A211" s="250"/>
      <c r="L211" s="300"/>
      <c r="S211" s="250"/>
    </row>
    <row r="212" spans="1:19" x14ac:dyDescent="0.2">
      <c r="A212" s="250"/>
      <c r="L212" s="300"/>
      <c r="S212" s="250"/>
    </row>
    <row r="213" spans="1:19" x14ac:dyDescent="0.2">
      <c r="A213" s="250"/>
      <c r="L213" s="300"/>
      <c r="S213" s="250"/>
    </row>
    <row r="214" spans="1:19" x14ac:dyDescent="0.2">
      <c r="A214" s="250"/>
      <c r="L214" s="300"/>
      <c r="S214" s="250"/>
    </row>
    <row r="215" spans="1:19" x14ac:dyDescent="0.2">
      <c r="A215" s="250"/>
      <c r="L215" s="300"/>
      <c r="S215" s="250"/>
    </row>
    <row r="216" spans="1:19" x14ac:dyDescent="0.2">
      <c r="A216" s="250"/>
      <c r="L216" s="300"/>
      <c r="S216" s="250"/>
    </row>
    <row r="217" spans="1:19" x14ac:dyDescent="0.2">
      <c r="A217" s="250"/>
      <c r="L217" s="300"/>
      <c r="S217" s="250"/>
    </row>
    <row r="218" spans="1:19" x14ac:dyDescent="0.2">
      <c r="A218" s="250"/>
      <c r="L218" s="300"/>
      <c r="S218" s="250"/>
    </row>
    <row r="219" spans="1:19" x14ac:dyDescent="0.2">
      <c r="A219" s="250"/>
      <c r="L219" s="300"/>
      <c r="S219" s="250"/>
    </row>
    <row r="220" spans="1:19" x14ac:dyDescent="0.2">
      <c r="A220" s="250"/>
      <c r="L220" s="300"/>
      <c r="S220" s="250"/>
    </row>
    <row r="221" spans="1:19" x14ac:dyDescent="0.2">
      <c r="A221" s="250"/>
      <c r="L221" s="300"/>
      <c r="S221" s="250"/>
    </row>
    <row r="222" spans="1:19" x14ac:dyDescent="0.2">
      <c r="A222" s="250"/>
      <c r="L222" s="300"/>
      <c r="S222" s="250"/>
    </row>
    <row r="223" spans="1:19" x14ac:dyDescent="0.2">
      <c r="A223" s="250"/>
      <c r="L223" s="300"/>
      <c r="S223" s="250"/>
    </row>
    <row r="224" spans="1:19" x14ac:dyDescent="0.2">
      <c r="A224" s="250"/>
      <c r="L224" s="300"/>
      <c r="S224" s="250"/>
    </row>
    <row r="225" spans="1:19" x14ac:dyDescent="0.2">
      <c r="A225" s="250"/>
      <c r="L225" s="300"/>
      <c r="S225" s="250"/>
    </row>
    <row r="226" spans="1:19" x14ac:dyDescent="0.2">
      <c r="A226" s="250"/>
      <c r="L226" s="300"/>
      <c r="S226" s="250"/>
    </row>
    <row r="227" spans="1:19" x14ac:dyDescent="0.2">
      <c r="A227" s="250"/>
      <c r="L227" s="300"/>
      <c r="S227" s="250"/>
    </row>
    <row r="228" spans="1:19" x14ac:dyDescent="0.2">
      <c r="A228" s="250"/>
      <c r="L228" s="300"/>
      <c r="S228" s="250"/>
    </row>
    <row r="229" spans="1:19" x14ac:dyDescent="0.2">
      <c r="A229" s="250"/>
      <c r="L229" s="300"/>
      <c r="S229" s="250"/>
    </row>
    <row r="230" spans="1:19" x14ac:dyDescent="0.2">
      <c r="A230" s="250"/>
      <c r="L230" s="300"/>
      <c r="S230" s="250"/>
    </row>
    <row r="231" spans="1:19" x14ac:dyDescent="0.2">
      <c r="A231" s="250"/>
      <c r="L231" s="300"/>
      <c r="S231" s="250"/>
    </row>
    <row r="232" spans="1:19" x14ac:dyDescent="0.2">
      <c r="A232" s="250"/>
      <c r="L232" s="300"/>
      <c r="S232" s="250"/>
    </row>
    <row r="233" spans="1:19" x14ac:dyDescent="0.2">
      <c r="A233" s="250"/>
      <c r="L233" s="300"/>
      <c r="S233" s="250"/>
    </row>
    <row r="234" spans="1:19" x14ac:dyDescent="0.2">
      <c r="A234" s="250"/>
      <c r="L234" s="300"/>
      <c r="S234" s="250"/>
    </row>
    <row r="235" spans="1:19" x14ac:dyDescent="0.2">
      <c r="A235" s="250"/>
      <c r="L235" s="300"/>
      <c r="S235" s="250"/>
    </row>
    <row r="236" spans="1:19" x14ac:dyDescent="0.2">
      <c r="A236" s="250"/>
      <c r="L236" s="300"/>
      <c r="S236" s="250"/>
    </row>
    <row r="237" spans="1:19" x14ac:dyDescent="0.2">
      <c r="A237" s="250"/>
      <c r="L237" s="300"/>
      <c r="S237" s="250"/>
    </row>
    <row r="238" spans="1:19" x14ac:dyDescent="0.2">
      <c r="A238" s="250"/>
      <c r="L238" s="300"/>
      <c r="S238" s="250"/>
    </row>
    <row r="239" spans="1:19" x14ac:dyDescent="0.2">
      <c r="A239" s="250"/>
      <c r="L239" s="300"/>
      <c r="S239" s="250"/>
    </row>
    <row r="240" spans="1:19" x14ac:dyDescent="0.2">
      <c r="A240" s="250"/>
      <c r="L240" s="300"/>
      <c r="S240" s="250"/>
    </row>
    <row r="241" spans="1:19" x14ac:dyDescent="0.2">
      <c r="A241" s="250"/>
      <c r="L241" s="300"/>
      <c r="S241" s="250"/>
    </row>
    <row r="242" spans="1:19" x14ac:dyDescent="0.2">
      <c r="A242" s="250"/>
      <c r="L242" s="300"/>
      <c r="S242" s="250"/>
    </row>
    <row r="243" spans="1:19" x14ac:dyDescent="0.2">
      <c r="A243" s="250"/>
      <c r="L243" s="300"/>
      <c r="S243" s="250"/>
    </row>
    <row r="244" spans="1:19" x14ac:dyDescent="0.2">
      <c r="A244" s="250"/>
      <c r="L244" s="300"/>
      <c r="S244" s="250"/>
    </row>
    <row r="245" spans="1:19" x14ac:dyDescent="0.2">
      <c r="A245" s="250"/>
      <c r="L245" s="300"/>
      <c r="S245" s="250"/>
    </row>
  </sheetData>
  <sheetProtection sheet="1" objects="1" scenarios="1"/>
  <mergeCells count="9">
    <mergeCell ref="B38:C38"/>
    <mergeCell ref="B1:G1"/>
    <mergeCell ref="B33:C33"/>
    <mergeCell ref="B37:C37"/>
    <mergeCell ref="S2:S3"/>
    <mergeCell ref="B2:C2"/>
    <mergeCell ref="B34:C34"/>
    <mergeCell ref="B35:C35"/>
    <mergeCell ref="B36:C36"/>
  </mergeCells>
  <phoneticPr fontId="5"/>
  <printOptions horizontalCentered="1" verticalCentered="1"/>
  <pageMargins left="0.44" right="0.25" top="0.15" bottom="0.2" header="0.26" footer="0.27559055118110237"/>
  <pageSetup paperSize="9" scale="8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3.2" x14ac:dyDescent="0.2"/>
  <cols>
    <col min="1" max="1" width="3.21875" style="4" customWidth="1"/>
    <col min="2" max="2" width="19.33203125" customWidth="1"/>
    <col min="3" max="17" width="5.44140625" customWidth="1"/>
    <col min="18" max="18" width="1.6640625" style="39" customWidth="1"/>
    <col min="19" max="21" width="6" customWidth="1"/>
    <col min="22" max="25" width="6.109375" customWidth="1"/>
    <col min="26" max="30" width="6" customWidth="1"/>
    <col min="31" max="31" width="7" style="2" customWidth="1"/>
  </cols>
  <sheetData>
    <row r="1" spans="1:19" ht="30" customHeight="1" thickBot="1" x14ac:dyDescent="0.3">
      <c r="B1" s="367" t="s">
        <v>250</v>
      </c>
      <c r="C1" s="367"/>
      <c r="D1" s="367"/>
      <c r="E1" s="367"/>
      <c r="F1" s="367"/>
    </row>
    <row r="2" spans="1:19" ht="18" customHeight="1" thickBot="1" x14ac:dyDescent="0.25">
      <c r="B2" s="58" t="s">
        <v>85</v>
      </c>
      <c r="C2" s="71">
        <v>2</v>
      </c>
      <c r="D2" s="72">
        <v>6</v>
      </c>
      <c r="E2" s="72">
        <v>16</v>
      </c>
      <c r="F2" s="72">
        <v>17</v>
      </c>
      <c r="G2" s="72">
        <v>19</v>
      </c>
      <c r="H2" s="72">
        <v>45</v>
      </c>
      <c r="I2" s="72">
        <v>49</v>
      </c>
      <c r="J2" s="72">
        <v>50</v>
      </c>
      <c r="K2" s="72">
        <v>54</v>
      </c>
      <c r="L2" s="72">
        <v>57</v>
      </c>
      <c r="M2" s="72">
        <v>58</v>
      </c>
      <c r="N2" s="72">
        <v>62</v>
      </c>
      <c r="O2" s="72">
        <v>63</v>
      </c>
      <c r="P2" s="71">
        <v>65</v>
      </c>
      <c r="Q2" s="72"/>
      <c r="R2" s="381"/>
    </row>
    <row r="3" spans="1:19" ht="101.25" customHeight="1" thickBot="1" x14ac:dyDescent="0.25">
      <c r="B3" s="57" t="s">
        <v>101</v>
      </c>
      <c r="C3" s="73" t="s">
        <v>4</v>
      </c>
      <c r="D3" s="74" t="s">
        <v>5</v>
      </c>
      <c r="E3" s="74" t="s">
        <v>6</v>
      </c>
      <c r="F3" s="74" t="s">
        <v>7</v>
      </c>
      <c r="G3" s="74" t="s">
        <v>71</v>
      </c>
      <c r="H3" s="74" t="s">
        <v>8</v>
      </c>
      <c r="I3" s="74" t="s">
        <v>9</v>
      </c>
      <c r="J3" s="74" t="s">
        <v>10</v>
      </c>
      <c r="K3" s="74" t="s">
        <v>11</v>
      </c>
      <c r="L3" s="74" t="s">
        <v>15</v>
      </c>
      <c r="M3" s="74" t="s">
        <v>59</v>
      </c>
      <c r="N3" s="74" t="s">
        <v>64</v>
      </c>
      <c r="O3" s="74" t="s">
        <v>67</v>
      </c>
      <c r="P3" s="74" t="s">
        <v>137</v>
      </c>
      <c r="Q3" s="74"/>
      <c r="R3" s="381"/>
    </row>
    <row r="4" spans="1:19" ht="27.9" customHeight="1" x14ac:dyDescent="0.2">
      <c r="A4" s="9">
        <v>1</v>
      </c>
      <c r="B4" s="60" t="s">
        <v>89</v>
      </c>
      <c r="C4" s="47"/>
      <c r="D4" s="48"/>
      <c r="E4" s="48"/>
      <c r="F4" s="48"/>
      <c r="G4" s="48"/>
      <c r="H4" s="48"/>
      <c r="I4" s="48"/>
      <c r="J4" s="48"/>
      <c r="K4" s="48">
        <v>20</v>
      </c>
      <c r="L4" s="48"/>
      <c r="M4" s="48"/>
      <c r="N4" s="48"/>
      <c r="O4" s="48"/>
      <c r="P4" s="48"/>
      <c r="Q4" s="48"/>
      <c r="R4" s="55"/>
    </row>
    <row r="5" spans="1:19" ht="27.9" customHeight="1" x14ac:dyDescent="0.2">
      <c r="A5" s="9">
        <v>2</v>
      </c>
      <c r="B5" s="61" t="s">
        <v>90</v>
      </c>
      <c r="C5" s="49" t="s">
        <v>294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5"/>
    </row>
    <row r="6" spans="1:19" ht="27.9" customHeight="1" x14ac:dyDescent="0.2">
      <c r="A6" s="9">
        <v>3</v>
      </c>
      <c r="B6" s="61" t="s">
        <v>91</v>
      </c>
      <c r="C6" s="49" t="s">
        <v>294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5"/>
    </row>
    <row r="7" spans="1:19" ht="27.9" customHeight="1" x14ac:dyDescent="0.2">
      <c r="A7" s="9">
        <v>4</v>
      </c>
      <c r="B7" s="61" t="s">
        <v>92</v>
      </c>
      <c r="C7" s="49" t="s">
        <v>294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5"/>
    </row>
    <row r="8" spans="1:19" ht="27.9" customHeight="1" x14ac:dyDescent="0.2">
      <c r="A8" s="9">
        <v>5</v>
      </c>
      <c r="B8" s="61" t="s">
        <v>93</v>
      </c>
      <c r="C8" s="49" t="s">
        <v>294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5"/>
    </row>
    <row r="9" spans="1:19" ht="27.9" customHeight="1" x14ac:dyDescent="0.2">
      <c r="A9" s="9">
        <v>6</v>
      </c>
      <c r="B9" s="61" t="s">
        <v>94</v>
      </c>
      <c r="C9" s="49"/>
      <c r="D9" s="50"/>
      <c r="E9" s="50">
        <v>5</v>
      </c>
      <c r="F9" s="50"/>
      <c r="G9" s="50">
        <v>20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5"/>
    </row>
    <row r="10" spans="1:19" ht="27.9" customHeight="1" x14ac:dyDescent="0.2">
      <c r="A10" s="9">
        <v>7</v>
      </c>
      <c r="B10" s="61" t="s">
        <v>95</v>
      </c>
      <c r="C10" s="49">
        <v>10</v>
      </c>
      <c r="D10" s="50"/>
      <c r="E10" s="50">
        <v>10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5"/>
    </row>
    <row r="11" spans="1:19" ht="27.9" customHeight="1" x14ac:dyDescent="0.2">
      <c r="A11" s="9">
        <v>8</v>
      </c>
      <c r="B11" s="61" t="s">
        <v>96</v>
      </c>
      <c r="C11" s="49">
        <v>10</v>
      </c>
      <c r="D11" s="50"/>
      <c r="E11" s="50"/>
      <c r="F11" s="50"/>
      <c r="G11" s="50"/>
      <c r="H11" s="50"/>
      <c r="I11" s="50"/>
      <c r="J11" s="50"/>
      <c r="K11" s="50"/>
      <c r="L11" s="50"/>
      <c r="M11" s="50">
        <v>10</v>
      </c>
      <c r="N11" s="50"/>
      <c r="O11" s="50"/>
      <c r="P11" s="50"/>
      <c r="Q11" s="50"/>
      <c r="R11" s="55"/>
      <c r="S11" s="38"/>
    </row>
    <row r="12" spans="1:19" ht="27.9" customHeight="1" x14ac:dyDescent="0.2">
      <c r="A12" s="9">
        <v>9</v>
      </c>
      <c r="B12" s="61" t="s">
        <v>97</v>
      </c>
      <c r="C12" s="49"/>
      <c r="D12" s="50">
        <v>20</v>
      </c>
      <c r="E12" s="50"/>
      <c r="F12" s="50">
        <v>30</v>
      </c>
      <c r="G12" s="50">
        <v>10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5"/>
    </row>
    <row r="13" spans="1:19" ht="27.9" customHeight="1" x14ac:dyDescent="0.2">
      <c r="A13" s="9">
        <v>10</v>
      </c>
      <c r="B13" s="61" t="s">
        <v>98</v>
      </c>
      <c r="C13" s="49" t="s">
        <v>300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5"/>
    </row>
    <row r="14" spans="1:19" ht="28.5" customHeight="1" x14ac:dyDescent="0.2">
      <c r="A14" s="9">
        <v>11</v>
      </c>
      <c r="B14" s="61" t="s">
        <v>99</v>
      </c>
      <c r="C14" s="49">
        <v>20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5"/>
    </row>
    <row r="15" spans="1:19" ht="28.5" customHeight="1" thickBot="1" x14ac:dyDescent="0.25">
      <c r="A15" s="9">
        <v>12</v>
      </c>
      <c r="B15" s="62" t="s">
        <v>100</v>
      </c>
      <c r="C15" s="53">
        <v>5</v>
      </c>
      <c r="D15" s="54"/>
      <c r="E15" s="54">
        <v>10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224"/>
      <c r="R15" s="223"/>
    </row>
    <row r="16" spans="1:19" ht="28.5" customHeight="1" thickBot="1" x14ac:dyDescent="0.25">
      <c r="B16" s="59" t="s">
        <v>88</v>
      </c>
      <c r="C16" s="56">
        <f>IF(C3="","",SUM(C4:C15))</f>
        <v>45</v>
      </c>
      <c r="D16" s="56">
        <f t="shared" ref="D16:Q16" si="0">IF(D3="","",SUM(D4:D15))</f>
        <v>20</v>
      </c>
      <c r="E16" s="56">
        <f t="shared" si="0"/>
        <v>25</v>
      </c>
      <c r="F16" s="56">
        <f t="shared" si="0"/>
        <v>30</v>
      </c>
      <c r="G16" s="56">
        <f t="shared" si="0"/>
        <v>30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20</v>
      </c>
      <c r="L16" s="56">
        <f t="shared" si="0"/>
        <v>0</v>
      </c>
      <c r="M16" s="56">
        <f t="shared" si="0"/>
        <v>10</v>
      </c>
      <c r="N16" s="56">
        <f>IF(N3="","",SUM(N4:N15))</f>
        <v>0</v>
      </c>
      <c r="O16" s="56">
        <f t="shared" si="0"/>
        <v>0</v>
      </c>
      <c r="P16" s="56">
        <f t="shared" si="0"/>
        <v>0</v>
      </c>
      <c r="Q16" s="225" t="str">
        <f t="shared" si="0"/>
        <v/>
      </c>
    </row>
    <row r="17" spans="2:14" x14ac:dyDescent="0.2">
      <c r="E17" s="382"/>
      <c r="F17" s="382"/>
      <c r="G17" s="382"/>
      <c r="H17" s="382"/>
      <c r="N17" s="24"/>
    </row>
    <row r="18" spans="2:14" x14ac:dyDescent="0.2">
      <c r="B18" s="87" t="s">
        <v>115</v>
      </c>
      <c r="C18" s="84" t="s">
        <v>108</v>
      </c>
      <c r="D18" s="1"/>
      <c r="E18" s="85" t="s">
        <v>111</v>
      </c>
      <c r="F18" s="88" t="s">
        <v>112</v>
      </c>
      <c r="G18" s="88" t="s">
        <v>113</v>
      </c>
      <c r="H18" s="86" t="s">
        <v>114</v>
      </c>
      <c r="N18" s="24"/>
    </row>
    <row r="19" spans="2:14" x14ac:dyDescent="0.2">
      <c r="C19" s="79" t="s">
        <v>109</v>
      </c>
      <c r="D19" s="87"/>
      <c r="E19" s="78">
        <v>5</v>
      </c>
      <c r="F19" s="89">
        <v>10</v>
      </c>
      <c r="G19" s="89">
        <v>20</v>
      </c>
      <c r="H19" s="80">
        <v>30</v>
      </c>
      <c r="I19" s="121" t="s">
        <v>133</v>
      </c>
      <c r="J19" t="s">
        <v>140</v>
      </c>
    </row>
    <row r="20" spans="2:14" x14ac:dyDescent="0.2">
      <c r="C20" s="79" t="s">
        <v>132</v>
      </c>
      <c r="D20" s="87"/>
      <c r="E20" s="78"/>
      <c r="F20" s="89">
        <v>10</v>
      </c>
      <c r="G20" s="89"/>
      <c r="H20" s="80"/>
      <c r="I20" s="121" t="s">
        <v>133</v>
      </c>
      <c r="J20" t="s">
        <v>235</v>
      </c>
    </row>
    <row r="21" spans="2:14" x14ac:dyDescent="0.2">
      <c r="C21" s="90" t="s">
        <v>110</v>
      </c>
      <c r="D21" s="91"/>
      <c r="E21" s="92">
        <v>10</v>
      </c>
      <c r="F21" s="93">
        <v>20</v>
      </c>
      <c r="G21" s="93">
        <v>30</v>
      </c>
      <c r="H21" s="94">
        <v>40</v>
      </c>
      <c r="I21" s="121" t="s">
        <v>133</v>
      </c>
      <c r="J21" t="s">
        <v>141</v>
      </c>
    </row>
    <row r="22" spans="2:14" x14ac:dyDescent="0.2">
      <c r="C22" s="81" t="s">
        <v>131</v>
      </c>
      <c r="D22" s="83"/>
      <c r="E22" s="203"/>
      <c r="F22" s="197">
        <v>20</v>
      </c>
      <c r="G22" s="82"/>
      <c r="H22" s="83"/>
      <c r="I22" s="121" t="s">
        <v>133</v>
      </c>
      <c r="J22" t="s">
        <v>236</v>
      </c>
    </row>
    <row r="23" spans="2:14" x14ac:dyDescent="0.2">
      <c r="C23" s="198" t="s">
        <v>237</v>
      </c>
    </row>
  </sheetData>
  <sheetProtection sheet="1" objects="1" scenarios="1"/>
  <mergeCells count="3">
    <mergeCell ref="B1:F1"/>
    <mergeCell ref="R2:R3"/>
    <mergeCell ref="E17:H17"/>
  </mergeCells>
  <phoneticPr fontId="5"/>
  <pageMargins left="0.26" right="0.15748031496062992" top="0.98425196850393704" bottom="0.98425196850393704" header="0.51181102362204722" footer="0.51181102362204722"/>
  <pageSetup paperSize="9" scale="95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"/>
  <sheetViews>
    <sheetView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defaultRowHeight="13.2" x14ac:dyDescent="0.2"/>
  <cols>
    <col min="1" max="1" width="4.21875" style="4" customWidth="1"/>
    <col min="2" max="2" width="19.33203125" customWidth="1"/>
    <col min="3" max="3" width="5.6640625" customWidth="1"/>
    <col min="4" max="18" width="5.5546875" customWidth="1"/>
    <col min="19" max="19" width="4.21875" style="39" customWidth="1"/>
    <col min="20" max="22" width="6.109375" customWidth="1"/>
    <col min="23" max="27" width="6" customWidth="1"/>
    <col min="28" max="28" width="7" style="2" customWidth="1"/>
  </cols>
  <sheetData>
    <row r="1" spans="1:19" ht="30" customHeight="1" thickBot="1" x14ac:dyDescent="0.3">
      <c r="B1" s="385" t="s">
        <v>249</v>
      </c>
      <c r="C1" s="385"/>
      <c r="D1" s="385"/>
      <c r="E1" s="385"/>
      <c r="F1" s="385"/>
      <c r="G1" s="385"/>
      <c r="H1" s="386"/>
      <c r="I1" s="386"/>
      <c r="J1" s="386"/>
    </row>
    <row r="2" spans="1:19" ht="18" customHeight="1" thickBot="1" x14ac:dyDescent="0.25">
      <c r="B2" s="383" t="s">
        <v>85</v>
      </c>
      <c r="C2" s="384"/>
      <c r="D2" s="71">
        <v>2</v>
      </c>
      <c r="E2" s="72">
        <v>6</v>
      </c>
      <c r="F2" s="72">
        <v>16</v>
      </c>
      <c r="G2" s="72">
        <v>17</v>
      </c>
      <c r="H2" s="72">
        <v>19</v>
      </c>
      <c r="I2" s="72">
        <v>45</v>
      </c>
      <c r="J2" s="72">
        <v>49</v>
      </c>
      <c r="K2" s="72">
        <v>50</v>
      </c>
      <c r="L2" s="72">
        <v>54</v>
      </c>
      <c r="M2" s="72">
        <v>57</v>
      </c>
      <c r="N2" s="72">
        <v>58</v>
      </c>
      <c r="O2" s="72">
        <v>62</v>
      </c>
      <c r="P2" s="72">
        <v>63</v>
      </c>
      <c r="Q2" s="71">
        <v>65</v>
      </c>
      <c r="R2" s="72"/>
      <c r="S2" s="381"/>
    </row>
    <row r="3" spans="1:19" ht="101.25" customHeight="1" thickBot="1" x14ac:dyDescent="0.25">
      <c r="B3" s="45" t="s">
        <v>17</v>
      </c>
      <c r="C3" s="46" t="s">
        <v>84</v>
      </c>
      <c r="D3" s="73" t="s">
        <v>4</v>
      </c>
      <c r="E3" s="74" t="s">
        <v>5</v>
      </c>
      <c r="F3" s="74" t="s">
        <v>6</v>
      </c>
      <c r="G3" s="74" t="s">
        <v>7</v>
      </c>
      <c r="H3" s="74" t="s">
        <v>71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15</v>
      </c>
      <c r="N3" s="74" t="s">
        <v>59</v>
      </c>
      <c r="O3" s="74" t="s">
        <v>64</v>
      </c>
      <c r="P3" s="74" t="s">
        <v>67</v>
      </c>
      <c r="Q3" s="74" t="s">
        <v>137</v>
      </c>
      <c r="R3" s="74"/>
      <c r="S3" s="381"/>
    </row>
    <row r="4" spans="1:19" ht="27.9" customHeight="1" x14ac:dyDescent="0.2">
      <c r="A4" s="9">
        <v>1</v>
      </c>
      <c r="B4" s="40" t="s">
        <v>1</v>
      </c>
      <c r="C4" s="43">
        <v>43484</v>
      </c>
      <c r="D4" s="47">
        <v>20</v>
      </c>
      <c r="E4" s="48"/>
      <c r="F4" s="48"/>
      <c r="G4" s="48"/>
      <c r="H4" s="48">
        <v>20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55"/>
    </row>
    <row r="5" spans="1:19" ht="27.9" customHeight="1" x14ac:dyDescent="0.2">
      <c r="A5" s="9">
        <v>2</v>
      </c>
      <c r="B5" s="40" t="s">
        <v>240</v>
      </c>
      <c r="C5" s="44">
        <v>43574</v>
      </c>
      <c r="D5" s="49" t="s">
        <v>256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5"/>
    </row>
    <row r="6" spans="1:19" ht="27.9" customHeight="1" x14ac:dyDescent="0.2">
      <c r="A6" s="9">
        <v>3</v>
      </c>
      <c r="B6" s="41" t="s">
        <v>63</v>
      </c>
      <c r="C6" s="44">
        <v>43595</v>
      </c>
      <c r="D6" s="49" t="s">
        <v>256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5"/>
    </row>
    <row r="7" spans="1:19" ht="27.9" customHeight="1" x14ac:dyDescent="0.2">
      <c r="A7" s="9">
        <v>4</v>
      </c>
      <c r="B7" s="41" t="s">
        <v>139</v>
      </c>
      <c r="C7" s="204">
        <v>43616</v>
      </c>
      <c r="D7" s="49" t="s">
        <v>256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5"/>
    </row>
    <row r="8" spans="1:19" ht="27.9" customHeight="1" x14ac:dyDescent="0.2">
      <c r="A8" s="9">
        <v>5</v>
      </c>
      <c r="B8" s="41" t="s">
        <v>86</v>
      </c>
      <c r="C8" s="204">
        <v>43623</v>
      </c>
      <c r="D8" s="49" t="s">
        <v>256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5"/>
    </row>
    <row r="9" spans="1:19" ht="27.9" customHeight="1" x14ac:dyDescent="0.2">
      <c r="A9" s="9">
        <v>6</v>
      </c>
      <c r="B9" s="41" t="s">
        <v>75</v>
      </c>
      <c r="C9" s="44">
        <v>43637</v>
      </c>
      <c r="D9" s="49" t="s">
        <v>256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5"/>
    </row>
    <row r="10" spans="1:19" ht="27.9" customHeight="1" x14ac:dyDescent="0.2">
      <c r="A10" s="9">
        <v>7</v>
      </c>
      <c r="B10" s="41" t="s">
        <v>60</v>
      </c>
      <c r="C10" s="44">
        <v>43665</v>
      </c>
      <c r="D10" s="49">
        <v>50</v>
      </c>
      <c r="E10" s="50">
        <v>25</v>
      </c>
      <c r="F10" s="50">
        <v>20</v>
      </c>
      <c r="G10" s="50">
        <v>10</v>
      </c>
      <c r="H10" s="50">
        <v>20</v>
      </c>
      <c r="I10" s="50"/>
      <c r="J10" s="50"/>
      <c r="K10" s="50"/>
      <c r="L10" s="50"/>
      <c r="M10" s="50"/>
      <c r="N10" s="50"/>
      <c r="O10" s="50"/>
      <c r="P10" s="50"/>
      <c r="Q10" s="50">
        <v>50</v>
      </c>
      <c r="R10" s="50"/>
      <c r="S10" s="55"/>
    </row>
    <row r="11" spans="1:19" ht="27.9" customHeight="1" x14ac:dyDescent="0.2">
      <c r="A11" s="9">
        <v>8</v>
      </c>
      <c r="B11" s="41" t="s">
        <v>253</v>
      </c>
      <c r="C11" s="44">
        <v>43735</v>
      </c>
      <c r="D11" s="49" t="s">
        <v>256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5"/>
    </row>
    <row r="12" spans="1:19" ht="27.9" customHeight="1" x14ac:dyDescent="0.2">
      <c r="A12" s="9">
        <v>9</v>
      </c>
      <c r="B12" s="41" t="s">
        <v>13</v>
      </c>
      <c r="C12" s="44">
        <v>43784</v>
      </c>
      <c r="D12" s="49" t="s">
        <v>256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5"/>
    </row>
    <row r="13" spans="1:19" ht="27.9" customHeight="1" x14ac:dyDescent="0.2">
      <c r="A13" s="9">
        <v>10</v>
      </c>
      <c r="B13" s="42" t="s">
        <v>79</v>
      </c>
      <c r="C13" s="44">
        <v>43812</v>
      </c>
      <c r="D13" s="49">
        <v>0</v>
      </c>
      <c r="E13" s="50">
        <v>0</v>
      </c>
      <c r="F13" s="50">
        <v>20</v>
      </c>
      <c r="G13" s="50">
        <v>0</v>
      </c>
      <c r="H13" s="50">
        <v>0</v>
      </c>
      <c r="I13" s="50"/>
      <c r="J13" s="50"/>
      <c r="K13" s="50">
        <v>0</v>
      </c>
      <c r="L13" s="50"/>
      <c r="M13" s="50"/>
      <c r="N13" s="50"/>
      <c r="O13" s="50"/>
      <c r="P13" s="50"/>
      <c r="Q13" s="50"/>
      <c r="R13" s="50"/>
      <c r="S13" s="55"/>
    </row>
    <row r="14" spans="1:19" ht="27.9" customHeight="1" x14ac:dyDescent="0.2">
      <c r="A14" s="9">
        <v>11</v>
      </c>
      <c r="B14" s="41"/>
      <c r="C14" s="44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5"/>
    </row>
    <row r="15" spans="1:19" ht="27.9" customHeight="1" x14ac:dyDescent="0.2">
      <c r="A15" s="9">
        <v>12</v>
      </c>
      <c r="B15" s="41"/>
      <c r="C15" s="44"/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5"/>
    </row>
    <row r="16" spans="1:19" ht="27.9" customHeight="1" x14ac:dyDescent="0.2">
      <c r="A16" s="9">
        <v>13</v>
      </c>
      <c r="B16" s="41"/>
      <c r="C16" s="44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5"/>
    </row>
    <row r="17" spans="1:19" ht="27.9" customHeight="1" x14ac:dyDescent="0.2">
      <c r="A17" s="9">
        <v>14</v>
      </c>
      <c r="B17" s="42"/>
      <c r="C17" s="44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5"/>
    </row>
    <row r="18" spans="1:19" ht="27.9" customHeight="1" thickBot="1" x14ac:dyDescent="0.25">
      <c r="A18" s="9">
        <v>15</v>
      </c>
      <c r="B18" s="51"/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ht="27.9" customHeight="1" thickBot="1" x14ac:dyDescent="0.25">
      <c r="A19" s="9"/>
      <c r="B19" s="65" t="s">
        <v>102</v>
      </c>
      <c r="C19" s="64"/>
      <c r="D19" s="63">
        <f>IF(D3="","",SUM(D4:D18))</f>
        <v>70</v>
      </c>
      <c r="E19" s="63">
        <f t="shared" ref="E19:R19" si="0">IF(E3="","",SUM(E4:E18))</f>
        <v>25</v>
      </c>
      <c r="F19" s="63">
        <f t="shared" si="0"/>
        <v>40</v>
      </c>
      <c r="G19" s="63">
        <f t="shared" si="0"/>
        <v>10</v>
      </c>
      <c r="H19" s="63">
        <f t="shared" si="0"/>
        <v>40</v>
      </c>
      <c r="I19" s="63">
        <f t="shared" si="0"/>
        <v>0</v>
      </c>
      <c r="J19" s="63">
        <f t="shared" si="0"/>
        <v>0</v>
      </c>
      <c r="K19" s="63">
        <f>IF(K3="","",SUM(K4:K18))</f>
        <v>0</v>
      </c>
      <c r="L19" s="63">
        <f t="shared" si="0"/>
        <v>0</v>
      </c>
      <c r="M19" s="63">
        <f t="shared" si="0"/>
        <v>0</v>
      </c>
      <c r="N19" s="63">
        <f t="shared" si="0"/>
        <v>0</v>
      </c>
      <c r="O19" s="63">
        <f t="shared" si="0"/>
        <v>0</v>
      </c>
      <c r="P19" s="63">
        <f t="shared" si="0"/>
        <v>0</v>
      </c>
      <c r="Q19" s="63">
        <f t="shared" si="0"/>
        <v>50</v>
      </c>
      <c r="R19" s="63" t="str">
        <f t="shared" si="0"/>
        <v/>
      </c>
      <c r="S19" s="55"/>
    </row>
    <row r="20" spans="1:19" x14ac:dyDescent="0.2">
      <c r="O20" s="24"/>
    </row>
    <row r="21" spans="1:19" x14ac:dyDescent="0.2">
      <c r="B21" s="120" t="s">
        <v>117</v>
      </c>
      <c r="D21" s="84" t="s">
        <v>118</v>
      </c>
      <c r="E21" s="15"/>
      <c r="F21" s="85"/>
      <c r="G21" s="85"/>
      <c r="H21" s="86"/>
      <c r="I21" s="75"/>
      <c r="J21" s="84" t="s">
        <v>121</v>
      </c>
      <c r="K21" s="15"/>
      <c r="L21" s="15"/>
      <c r="M21" s="15"/>
      <c r="N21" s="1"/>
      <c r="O21" s="24"/>
    </row>
    <row r="22" spans="1:19" x14ac:dyDescent="0.2">
      <c r="D22" s="99"/>
      <c r="E22" s="77" t="s">
        <v>182</v>
      </c>
      <c r="F22" s="100"/>
      <c r="G22" s="105">
        <v>100</v>
      </c>
      <c r="H22" s="101" t="s">
        <v>120</v>
      </c>
      <c r="I22" s="75"/>
      <c r="J22" s="99"/>
      <c r="K22" s="77" t="s">
        <v>182</v>
      </c>
      <c r="L22" s="77"/>
      <c r="M22" s="105">
        <v>200</v>
      </c>
      <c r="N22" s="101" t="s">
        <v>120</v>
      </c>
      <c r="O22" s="24"/>
    </row>
    <row r="23" spans="1:19" x14ac:dyDescent="0.2">
      <c r="B23" s="121" t="s">
        <v>175</v>
      </c>
      <c r="D23" s="90"/>
      <c r="E23" s="76" t="s">
        <v>181</v>
      </c>
      <c r="F23" s="76"/>
      <c r="G23" s="106">
        <v>50</v>
      </c>
      <c r="H23" s="95" t="s">
        <v>120</v>
      </c>
      <c r="J23" s="90"/>
      <c r="K23" s="76" t="s">
        <v>173</v>
      </c>
      <c r="L23" s="76"/>
      <c r="M23" s="107">
        <v>100</v>
      </c>
      <c r="N23" s="95" t="s">
        <v>120</v>
      </c>
    </row>
    <row r="24" spans="1:19" x14ac:dyDescent="0.2">
      <c r="D24" s="90"/>
      <c r="E24" s="76" t="s">
        <v>119</v>
      </c>
      <c r="F24" s="76"/>
      <c r="G24" s="106">
        <v>20</v>
      </c>
      <c r="H24" s="95" t="s">
        <v>120</v>
      </c>
      <c r="J24" s="90"/>
      <c r="K24" s="76" t="s">
        <v>174</v>
      </c>
      <c r="L24" s="76"/>
      <c r="M24" s="106">
        <v>50</v>
      </c>
      <c r="N24" s="95" t="s">
        <v>120</v>
      </c>
    </row>
    <row r="25" spans="1:19" x14ac:dyDescent="0.2">
      <c r="D25" s="90" t="s">
        <v>183</v>
      </c>
      <c r="E25" s="76"/>
      <c r="F25" s="76"/>
      <c r="G25" s="107"/>
      <c r="H25" s="91"/>
      <c r="J25" s="90"/>
      <c r="K25" s="76" t="s">
        <v>122</v>
      </c>
      <c r="L25" s="76"/>
      <c r="M25" s="106">
        <v>20</v>
      </c>
      <c r="N25" s="95" t="s">
        <v>120</v>
      </c>
    </row>
    <row r="26" spans="1:19" x14ac:dyDescent="0.2">
      <c r="D26" s="102"/>
      <c r="E26" s="103"/>
      <c r="F26" s="103"/>
      <c r="G26" s="108"/>
      <c r="H26" s="104"/>
      <c r="J26" s="102" t="s">
        <v>184</v>
      </c>
      <c r="K26" s="103"/>
      <c r="L26" s="103"/>
      <c r="M26" s="108"/>
      <c r="N26" s="104"/>
    </row>
    <row r="27" spans="1:19" x14ac:dyDescent="0.2">
      <c r="D27" s="84" t="s">
        <v>123</v>
      </c>
      <c r="E27" s="15"/>
      <c r="F27" s="15"/>
      <c r="G27" s="15"/>
      <c r="H27" s="1"/>
      <c r="J27" s="84" t="s">
        <v>126</v>
      </c>
      <c r="K27" s="15"/>
      <c r="L27" s="15"/>
      <c r="M27" s="15"/>
      <c r="N27" s="1"/>
    </row>
    <row r="28" spans="1:19" x14ac:dyDescent="0.2">
      <c r="D28" s="99"/>
      <c r="E28" s="77" t="s">
        <v>185</v>
      </c>
      <c r="F28" s="100"/>
      <c r="G28" s="105">
        <v>100</v>
      </c>
      <c r="H28" s="101" t="s">
        <v>120</v>
      </c>
      <c r="J28" s="99"/>
      <c r="K28" s="77" t="s">
        <v>185</v>
      </c>
      <c r="L28" s="100"/>
      <c r="M28" s="105">
        <v>200</v>
      </c>
      <c r="N28" s="101" t="s">
        <v>120</v>
      </c>
      <c r="O28" s="231" t="s">
        <v>225</v>
      </c>
    </row>
    <row r="29" spans="1:19" x14ac:dyDescent="0.2">
      <c r="D29" s="90"/>
      <c r="E29" s="76" t="s">
        <v>124</v>
      </c>
      <c r="F29" s="76"/>
      <c r="G29" s="106">
        <v>50</v>
      </c>
      <c r="H29" s="95" t="s">
        <v>120</v>
      </c>
      <c r="J29" s="90"/>
      <c r="K29" s="76" t="s">
        <v>124</v>
      </c>
      <c r="L29" s="76"/>
      <c r="M29" s="106">
        <v>100</v>
      </c>
      <c r="N29" s="95" t="s">
        <v>120</v>
      </c>
      <c r="O29" s="231" t="s">
        <v>226</v>
      </c>
    </row>
    <row r="30" spans="1:19" x14ac:dyDescent="0.2">
      <c r="D30" s="90"/>
      <c r="E30" s="76" t="s">
        <v>125</v>
      </c>
      <c r="F30" s="76"/>
      <c r="G30" s="106">
        <v>25</v>
      </c>
      <c r="H30" s="95" t="s">
        <v>120</v>
      </c>
      <c r="J30" s="90"/>
      <c r="K30" s="76" t="s">
        <v>125</v>
      </c>
      <c r="L30" s="76"/>
      <c r="M30" s="106">
        <v>50</v>
      </c>
      <c r="N30" s="95" t="s">
        <v>120</v>
      </c>
      <c r="O30" s="231" t="s">
        <v>227</v>
      </c>
    </row>
    <row r="31" spans="1:19" x14ac:dyDescent="0.2">
      <c r="D31" s="90"/>
      <c r="E31" s="76"/>
      <c r="F31" s="76"/>
      <c r="G31" s="107"/>
      <c r="H31" s="91"/>
      <c r="J31" s="90"/>
      <c r="K31" s="76"/>
      <c r="L31" s="76"/>
      <c r="M31" s="107"/>
      <c r="N31" s="95"/>
    </row>
    <row r="32" spans="1:19" x14ac:dyDescent="0.2">
      <c r="D32" s="96"/>
      <c r="E32" s="97"/>
      <c r="F32" s="97"/>
      <c r="G32" s="108"/>
      <c r="H32" s="98"/>
      <c r="J32" s="96"/>
      <c r="K32" s="97"/>
      <c r="L32" s="97"/>
      <c r="M32" s="108"/>
      <c r="N32" s="109"/>
    </row>
    <row r="33" spans="4:8" x14ac:dyDescent="0.2">
      <c r="D33" s="202"/>
      <c r="E33" s="181"/>
      <c r="F33" s="181"/>
      <c r="G33" s="181"/>
      <c r="H33" s="181"/>
    </row>
    <row r="34" spans="4:8" x14ac:dyDescent="0.2">
      <c r="D34" t="s">
        <v>176</v>
      </c>
      <c r="F34" s="75"/>
      <c r="G34" s="199"/>
      <c r="H34" s="200"/>
    </row>
    <row r="35" spans="4:8" x14ac:dyDescent="0.2">
      <c r="G35" s="201"/>
      <c r="H35" s="200"/>
    </row>
    <row r="36" spans="4:8" x14ac:dyDescent="0.2">
      <c r="G36" s="201"/>
      <c r="H36" s="200"/>
    </row>
  </sheetData>
  <sheetProtection sheet="1" objects="1" scenarios="1"/>
  <mergeCells count="3">
    <mergeCell ref="S2:S3"/>
    <mergeCell ref="B2:C2"/>
    <mergeCell ref="B1:J1"/>
  </mergeCells>
  <phoneticPr fontId="5"/>
  <pageMargins left="0.35433070866141736" right="0.24" top="0.98425196850393704" bottom="0.98425196850393704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"/>
  <sheetViews>
    <sheetView zoomScaleNormal="100" workbookViewId="0">
      <selection activeCell="D13" sqref="D13"/>
    </sheetView>
  </sheetViews>
  <sheetFormatPr defaultRowHeight="13.2" x14ac:dyDescent="0.2"/>
  <cols>
    <col min="1" max="1" width="3.77734375" style="4" customWidth="1"/>
    <col min="2" max="2" width="19.33203125" customWidth="1"/>
    <col min="3" max="3" width="5.6640625" customWidth="1"/>
    <col min="4" max="18" width="5.77734375" customWidth="1"/>
    <col min="19" max="19" width="1.44140625" style="39" customWidth="1"/>
    <col min="20" max="22" width="6" customWidth="1"/>
    <col min="23" max="26" width="6.109375" customWidth="1"/>
    <col min="27" max="31" width="6" customWidth="1"/>
    <col min="32" max="32" width="7" style="2" customWidth="1"/>
  </cols>
  <sheetData>
    <row r="1" spans="1:20" ht="30" customHeight="1" thickBot="1" x14ac:dyDescent="0.3">
      <c r="B1" s="222" t="s">
        <v>248</v>
      </c>
      <c r="C1" s="222"/>
      <c r="D1" s="222"/>
      <c r="E1" s="222"/>
      <c r="F1" s="222"/>
      <c r="G1" s="222"/>
    </row>
    <row r="2" spans="1:20" ht="18" customHeight="1" thickBot="1" x14ac:dyDescent="0.25">
      <c r="B2" s="383" t="s">
        <v>85</v>
      </c>
      <c r="C2" s="384"/>
      <c r="D2" s="71">
        <v>2</v>
      </c>
      <c r="E2" s="72">
        <v>6</v>
      </c>
      <c r="F2" s="72">
        <v>16</v>
      </c>
      <c r="G2" s="72">
        <v>17</v>
      </c>
      <c r="H2" s="72">
        <v>19</v>
      </c>
      <c r="I2" s="72">
        <v>45</v>
      </c>
      <c r="J2" s="72">
        <v>49</v>
      </c>
      <c r="K2" s="72">
        <v>50</v>
      </c>
      <c r="L2" s="72">
        <v>54</v>
      </c>
      <c r="M2" s="72">
        <v>57</v>
      </c>
      <c r="N2" s="72">
        <v>58</v>
      </c>
      <c r="O2" s="72">
        <v>62</v>
      </c>
      <c r="P2" s="72">
        <v>63</v>
      </c>
      <c r="Q2" s="71">
        <v>65</v>
      </c>
      <c r="R2" s="72"/>
      <c r="S2" s="381"/>
    </row>
    <row r="3" spans="1:20" ht="101.25" customHeight="1" thickBot="1" x14ac:dyDescent="0.25">
      <c r="B3" s="45" t="s">
        <v>17</v>
      </c>
      <c r="C3" s="46" t="s">
        <v>84</v>
      </c>
      <c r="D3" s="73" t="s">
        <v>4</v>
      </c>
      <c r="E3" s="74" t="s">
        <v>5</v>
      </c>
      <c r="F3" s="74" t="s">
        <v>6</v>
      </c>
      <c r="G3" s="74" t="s">
        <v>7</v>
      </c>
      <c r="H3" s="74" t="s">
        <v>71</v>
      </c>
      <c r="I3" s="74" t="s">
        <v>8</v>
      </c>
      <c r="J3" s="74" t="s">
        <v>9</v>
      </c>
      <c r="K3" s="74" t="s">
        <v>10</v>
      </c>
      <c r="L3" s="74" t="s">
        <v>11</v>
      </c>
      <c r="M3" s="74" t="s">
        <v>15</v>
      </c>
      <c r="N3" s="74" t="s">
        <v>59</v>
      </c>
      <c r="O3" s="74" t="s">
        <v>64</v>
      </c>
      <c r="P3" s="74" t="s">
        <v>67</v>
      </c>
      <c r="Q3" s="74" t="s">
        <v>137</v>
      </c>
      <c r="R3" s="74"/>
      <c r="S3" s="381"/>
    </row>
    <row r="4" spans="1:20" ht="27.9" customHeight="1" x14ac:dyDescent="0.2">
      <c r="A4" s="9">
        <v>1</v>
      </c>
      <c r="B4" s="66" t="s">
        <v>0</v>
      </c>
      <c r="C4" s="43">
        <v>43484</v>
      </c>
      <c r="D4" s="47">
        <v>30</v>
      </c>
      <c r="E4" s="48">
        <v>15</v>
      </c>
      <c r="F4" s="48">
        <v>25</v>
      </c>
      <c r="G4" s="48"/>
      <c r="H4" s="48">
        <v>1</v>
      </c>
      <c r="I4" s="48"/>
      <c r="J4" s="48"/>
      <c r="K4" s="48"/>
      <c r="L4" s="48">
        <v>40</v>
      </c>
      <c r="M4" s="48"/>
      <c r="N4" s="48"/>
      <c r="O4" s="48">
        <v>14</v>
      </c>
      <c r="P4" s="48"/>
      <c r="Q4" s="48"/>
      <c r="R4" s="48"/>
      <c r="S4" s="55"/>
    </row>
    <row r="5" spans="1:20" ht="27.9" customHeight="1" x14ac:dyDescent="0.2">
      <c r="A5" s="9">
        <v>2</v>
      </c>
      <c r="B5" s="67" t="s">
        <v>103</v>
      </c>
      <c r="C5" s="44">
        <v>43574</v>
      </c>
      <c r="D5" s="49" t="s">
        <v>258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5"/>
    </row>
    <row r="6" spans="1:20" ht="27.9" customHeight="1" x14ac:dyDescent="0.2">
      <c r="A6" s="9">
        <v>3</v>
      </c>
      <c r="B6" s="67" t="s">
        <v>104</v>
      </c>
      <c r="C6" s="44">
        <v>43584</v>
      </c>
      <c r="D6" s="49" t="s">
        <v>256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5"/>
    </row>
    <row r="7" spans="1:20" ht="27.9" customHeight="1" x14ac:dyDescent="0.2">
      <c r="A7" s="9">
        <v>4</v>
      </c>
      <c r="B7" s="67" t="s">
        <v>77</v>
      </c>
      <c r="C7" s="44">
        <v>43637</v>
      </c>
      <c r="D7" s="49" t="s">
        <v>256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5"/>
    </row>
    <row r="8" spans="1:20" ht="27.9" customHeight="1" x14ac:dyDescent="0.2">
      <c r="A8" s="9">
        <v>5</v>
      </c>
      <c r="B8" s="67" t="s">
        <v>68</v>
      </c>
      <c r="C8" s="44">
        <v>43665</v>
      </c>
      <c r="D8" s="49">
        <v>25</v>
      </c>
      <c r="E8" s="50">
        <v>1</v>
      </c>
      <c r="F8" s="50">
        <v>13</v>
      </c>
      <c r="G8" s="50">
        <v>40</v>
      </c>
      <c r="H8" s="50">
        <v>14</v>
      </c>
      <c r="I8" s="50"/>
      <c r="J8" s="50">
        <v>1</v>
      </c>
      <c r="K8" s="50">
        <v>0</v>
      </c>
      <c r="L8" s="50"/>
      <c r="M8" s="50">
        <v>12</v>
      </c>
      <c r="N8" s="50">
        <v>30</v>
      </c>
      <c r="O8" s="50"/>
      <c r="P8" s="50">
        <v>0</v>
      </c>
      <c r="Q8" s="50">
        <v>15</v>
      </c>
      <c r="R8" s="50"/>
      <c r="S8" s="55"/>
    </row>
    <row r="9" spans="1:20" ht="27.9" customHeight="1" x14ac:dyDescent="0.2">
      <c r="A9" s="9">
        <v>6</v>
      </c>
      <c r="B9" s="67" t="s">
        <v>254</v>
      </c>
      <c r="C9" s="44">
        <v>43721</v>
      </c>
      <c r="D9" s="49" t="s">
        <v>256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5"/>
    </row>
    <row r="10" spans="1:20" ht="27.9" customHeight="1" x14ac:dyDescent="0.2">
      <c r="A10" s="9">
        <v>7</v>
      </c>
      <c r="B10" s="67" t="s">
        <v>202</v>
      </c>
      <c r="C10" s="44">
        <v>43742</v>
      </c>
      <c r="D10" s="49">
        <v>15</v>
      </c>
      <c r="E10" s="50">
        <v>13</v>
      </c>
      <c r="F10" s="50">
        <v>14</v>
      </c>
      <c r="G10" s="50">
        <v>30</v>
      </c>
      <c r="H10" s="50">
        <v>40</v>
      </c>
      <c r="I10" s="50"/>
      <c r="J10" s="50">
        <v>25</v>
      </c>
      <c r="K10" s="50"/>
      <c r="L10" s="50"/>
      <c r="M10" s="50"/>
      <c r="N10" s="50"/>
      <c r="O10" s="50"/>
      <c r="P10" s="50"/>
      <c r="Q10" s="50"/>
      <c r="R10" s="50"/>
      <c r="S10" s="55"/>
    </row>
    <row r="11" spans="1:20" ht="27.9" customHeight="1" x14ac:dyDescent="0.2">
      <c r="A11" s="9">
        <v>8</v>
      </c>
      <c r="B11" s="67" t="s">
        <v>61</v>
      </c>
      <c r="C11" s="44">
        <v>43784</v>
      </c>
      <c r="D11" s="49" t="s">
        <v>256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5"/>
      <c r="T11" s="38"/>
    </row>
    <row r="12" spans="1:20" ht="27.9" customHeight="1" x14ac:dyDescent="0.2">
      <c r="A12" s="9">
        <v>9</v>
      </c>
      <c r="B12" s="67" t="s">
        <v>238</v>
      </c>
      <c r="C12" s="44">
        <v>43812</v>
      </c>
      <c r="D12" s="49">
        <v>30</v>
      </c>
      <c r="E12" s="50">
        <v>15</v>
      </c>
      <c r="F12" s="50">
        <v>40</v>
      </c>
      <c r="G12" s="50">
        <v>14</v>
      </c>
      <c r="H12" s="50">
        <v>25</v>
      </c>
      <c r="I12" s="50"/>
      <c r="J12" s="50"/>
      <c r="K12" s="50">
        <v>1</v>
      </c>
      <c r="L12" s="50"/>
      <c r="M12" s="50"/>
      <c r="N12" s="50"/>
      <c r="O12" s="50"/>
      <c r="P12" s="50"/>
      <c r="Q12" s="50"/>
      <c r="R12" s="50"/>
      <c r="S12" s="55"/>
    </row>
    <row r="13" spans="1:20" ht="27.9" customHeight="1" thickBot="1" x14ac:dyDescent="0.25">
      <c r="A13" s="9">
        <v>10</v>
      </c>
      <c r="B13" s="68"/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20" ht="27.9" customHeight="1" thickBot="1" x14ac:dyDescent="0.25">
      <c r="A14" s="9">
        <v>11</v>
      </c>
      <c r="B14" s="65" t="s">
        <v>102</v>
      </c>
      <c r="C14" s="64"/>
      <c r="D14" s="69">
        <f>IF(D3="","",SUM(D4:D13))</f>
        <v>100</v>
      </c>
      <c r="E14" s="70">
        <f t="shared" ref="E14:R14" si="0">IF(E3="","",SUM(E4:E13))</f>
        <v>44</v>
      </c>
      <c r="F14" s="70">
        <f t="shared" si="0"/>
        <v>92</v>
      </c>
      <c r="G14" s="70">
        <f t="shared" si="0"/>
        <v>84</v>
      </c>
      <c r="H14" s="70">
        <f t="shared" si="0"/>
        <v>80</v>
      </c>
      <c r="I14" s="70">
        <f t="shared" si="0"/>
        <v>0</v>
      </c>
      <c r="J14" s="70">
        <f t="shared" si="0"/>
        <v>26</v>
      </c>
      <c r="K14" s="70">
        <f t="shared" si="0"/>
        <v>1</v>
      </c>
      <c r="L14" s="70">
        <f t="shared" si="0"/>
        <v>40</v>
      </c>
      <c r="M14" s="70">
        <f t="shared" si="0"/>
        <v>12</v>
      </c>
      <c r="N14" s="70">
        <f t="shared" si="0"/>
        <v>30</v>
      </c>
      <c r="O14" s="70">
        <f t="shared" si="0"/>
        <v>14</v>
      </c>
      <c r="P14" s="70">
        <f t="shared" si="0"/>
        <v>0</v>
      </c>
      <c r="Q14" s="70">
        <f t="shared" si="0"/>
        <v>15</v>
      </c>
      <c r="R14" s="70" t="str">
        <f t="shared" si="0"/>
        <v/>
      </c>
      <c r="S14" s="55"/>
    </row>
    <row r="15" spans="1:20" x14ac:dyDescent="0.2">
      <c r="D15">
        <f t="shared" ref="D15:Q15" si="1">RANK(D14,$D$14:$R$14,0)</f>
        <v>1</v>
      </c>
      <c r="E15">
        <f t="shared" si="1"/>
        <v>5</v>
      </c>
      <c r="F15">
        <f t="shared" si="1"/>
        <v>2</v>
      </c>
      <c r="G15">
        <f t="shared" si="1"/>
        <v>3</v>
      </c>
      <c r="H15">
        <f t="shared" si="1"/>
        <v>4</v>
      </c>
      <c r="I15">
        <f t="shared" si="1"/>
        <v>13</v>
      </c>
      <c r="J15">
        <f t="shared" si="1"/>
        <v>8</v>
      </c>
      <c r="K15">
        <f t="shared" si="1"/>
        <v>12</v>
      </c>
      <c r="L15">
        <f t="shared" si="1"/>
        <v>6</v>
      </c>
      <c r="M15">
        <f t="shared" si="1"/>
        <v>11</v>
      </c>
      <c r="N15">
        <f t="shared" si="1"/>
        <v>7</v>
      </c>
      <c r="O15">
        <f t="shared" si="1"/>
        <v>10</v>
      </c>
      <c r="P15">
        <f t="shared" si="1"/>
        <v>13</v>
      </c>
      <c r="Q15">
        <f t="shared" si="1"/>
        <v>9</v>
      </c>
    </row>
    <row r="16" spans="1:20" x14ac:dyDescent="0.2">
      <c r="B16" t="s">
        <v>127</v>
      </c>
      <c r="C16" s="117" t="s">
        <v>22</v>
      </c>
      <c r="D16" s="110"/>
      <c r="E16" s="114">
        <v>40</v>
      </c>
      <c r="F16" s="111" t="s">
        <v>120</v>
      </c>
      <c r="G16" s="75"/>
      <c r="H16" s="75"/>
      <c r="I16" s="75"/>
      <c r="O16" s="24"/>
    </row>
    <row r="17" spans="2:6" x14ac:dyDescent="0.2">
      <c r="B17" s="121" t="s">
        <v>177</v>
      </c>
      <c r="C17" s="118" t="s">
        <v>23</v>
      </c>
      <c r="D17" s="112"/>
      <c r="E17" s="115">
        <v>30</v>
      </c>
      <c r="F17" s="95" t="s">
        <v>120</v>
      </c>
    </row>
    <row r="18" spans="2:6" x14ac:dyDescent="0.2">
      <c r="C18" s="118" t="s">
        <v>24</v>
      </c>
      <c r="D18" s="112"/>
      <c r="E18" s="115">
        <v>25</v>
      </c>
      <c r="F18" s="95" t="s">
        <v>120</v>
      </c>
    </row>
    <row r="19" spans="2:6" x14ac:dyDescent="0.2">
      <c r="C19" s="118" t="s">
        <v>25</v>
      </c>
      <c r="D19" s="112"/>
      <c r="E19" s="115">
        <v>15</v>
      </c>
      <c r="F19" s="95" t="s">
        <v>120</v>
      </c>
    </row>
    <row r="20" spans="2:6" x14ac:dyDescent="0.2">
      <c r="C20" s="118" t="s">
        <v>26</v>
      </c>
      <c r="D20" s="112"/>
      <c r="E20" s="115">
        <v>14</v>
      </c>
      <c r="F20" s="95" t="s">
        <v>120</v>
      </c>
    </row>
    <row r="21" spans="2:6" x14ac:dyDescent="0.2">
      <c r="C21" s="118" t="s">
        <v>29</v>
      </c>
      <c r="D21" s="112"/>
      <c r="E21" s="115">
        <v>13</v>
      </c>
      <c r="F21" s="95" t="s">
        <v>120</v>
      </c>
    </row>
    <row r="22" spans="2:6" x14ac:dyDescent="0.2">
      <c r="C22" s="118" t="s">
        <v>30</v>
      </c>
      <c r="D22" s="112"/>
      <c r="E22" s="115">
        <v>12</v>
      </c>
      <c r="F22" s="95" t="s">
        <v>120</v>
      </c>
    </row>
    <row r="23" spans="2:6" x14ac:dyDescent="0.2">
      <c r="C23" s="118" t="s">
        <v>31</v>
      </c>
      <c r="D23" s="112"/>
      <c r="E23" s="115">
        <v>11</v>
      </c>
      <c r="F23" s="95" t="s">
        <v>120</v>
      </c>
    </row>
    <row r="24" spans="2:6" x14ac:dyDescent="0.2">
      <c r="C24" s="118" t="s">
        <v>32</v>
      </c>
      <c r="D24" s="112"/>
      <c r="E24" s="115">
        <v>10</v>
      </c>
      <c r="F24" s="95" t="s">
        <v>120</v>
      </c>
    </row>
    <row r="25" spans="2:6" x14ac:dyDescent="0.2">
      <c r="C25" s="118" t="s">
        <v>33</v>
      </c>
      <c r="D25" s="112"/>
      <c r="E25" s="115">
        <v>9</v>
      </c>
      <c r="F25" s="95" t="s">
        <v>120</v>
      </c>
    </row>
    <row r="26" spans="2:6" x14ac:dyDescent="0.2">
      <c r="C26" s="118" t="s">
        <v>40</v>
      </c>
      <c r="D26" s="112"/>
      <c r="E26" s="115">
        <v>8</v>
      </c>
      <c r="F26" s="95" t="s">
        <v>120</v>
      </c>
    </row>
    <row r="27" spans="2:6" x14ac:dyDescent="0.2">
      <c r="C27" s="118" t="s">
        <v>41</v>
      </c>
      <c r="D27" s="112"/>
      <c r="E27" s="115">
        <v>7</v>
      </c>
      <c r="F27" s="95" t="s">
        <v>120</v>
      </c>
    </row>
    <row r="28" spans="2:6" x14ac:dyDescent="0.2">
      <c r="C28" s="118" t="s">
        <v>42</v>
      </c>
      <c r="D28" s="112"/>
      <c r="E28" s="115">
        <v>6</v>
      </c>
      <c r="F28" s="95" t="s">
        <v>120</v>
      </c>
    </row>
    <row r="29" spans="2:6" x14ac:dyDescent="0.2">
      <c r="C29" s="118" t="s">
        <v>43</v>
      </c>
      <c r="D29" s="112"/>
      <c r="E29" s="115">
        <v>5</v>
      </c>
      <c r="F29" s="95" t="s">
        <v>120</v>
      </c>
    </row>
    <row r="30" spans="2:6" x14ac:dyDescent="0.2">
      <c r="C30" s="118" t="s">
        <v>44</v>
      </c>
      <c r="D30" s="112"/>
      <c r="E30" s="115">
        <v>4</v>
      </c>
      <c r="F30" s="95" t="s">
        <v>120</v>
      </c>
    </row>
    <row r="31" spans="2:6" x14ac:dyDescent="0.2">
      <c r="C31" s="119" t="s">
        <v>45</v>
      </c>
      <c r="D31" s="113"/>
      <c r="E31" s="116">
        <v>3</v>
      </c>
      <c r="F31" s="109" t="s">
        <v>120</v>
      </c>
    </row>
  </sheetData>
  <sheetProtection sheet="1" objects="1" scenarios="1"/>
  <mergeCells count="2">
    <mergeCell ref="S2:S3"/>
    <mergeCell ref="B2:C2"/>
  </mergeCells>
  <phoneticPr fontId="5"/>
  <pageMargins left="0.35433070866141736" right="0.27559055118110237" top="0.98425196850393704" bottom="0.98425196850393704" header="0.51181102362204722" footer="0.51181102362204722"/>
  <pageSetup paperSize="9" scale="85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workbookViewId="0">
      <selection activeCell="C9" sqref="C9"/>
    </sheetView>
  </sheetViews>
  <sheetFormatPr defaultColWidth="9" defaultRowHeight="13.2" x14ac:dyDescent="0.2"/>
  <cols>
    <col min="1" max="1" width="2.21875" style="5" customWidth="1"/>
    <col min="2" max="2" width="15.21875" style="5" customWidth="1"/>
    <col min="3" max="3" width="12.77734375" style="5" bestFit="1" customWidth="1"/>
    <col min="4" max="4" width="5.6640625" style="5" bestFit="1" customWidth="1"/>
    <col min="5" max="5" width="12.77734375" style="5" bestFit="1" customWidth="1"/>
    <col min="6" max="6" width="10.77734375" style="5" bestFit="1" customWidth="1"/>
    <col min="7" max="7" width="20.44140625" style="5" customWidth="1"/>
    <col min="8" max="8" width="11" style="5" customWidth="1"/>
    <col min="9" max="9" width="4.21875" style="5" customWidth="1"/>
    <col min="10" max="16384" width="9" style="5"/>
  </cols>
  <sheetData>
    <row r="1" spans="1:10" ht="23.4" x14ac:dyDescent="0.2">
      <c r="B1" s="6" t="s">
        <v>247</v>
      </c>
    </row>
    <row r="2" spans="1:10" s="7" customFormat="1" ht="24.9" customHeight="1" thickBot="1" x14ac:dyDescent="0.25">
      <c r="B2" s="8" t="s">
        <v>18</v>
      </c>
      <c r="C2" s="8"/>
      <c r="D2" s="8"/>
      <c r="E2" s="8"/>
    </row>
    <row r="3" spans="1:10" ht="21" customHeight="1" x14ac:dyDescent="0.2">
      <c r="B3" s="27" t="s">
        <v>19</v>
      </c>
      <c r="C3" s="28" t="s">
        <v>20</v>
      </c>
      <c r="D3" s="29" t="s">
        <v>21</v>
      </c>
      <c r="E3" s="9"/>
    </row>
    <row r="4" spans="1:10" ht="21" customHeight="1" x14ac:dyDescent="0.2">
      <c r="B4" s="10" t="s">
        <v>22</v>
      </c>
      <c r="C4" s="16" t="s">
        <v>304</v>
      </c>
      <c r="D4" s="11">
        <v>355</v>
      </c>
      <c r="E4" s="9"/>
    </row>
    <row r="5" spans="1:10" ht="21" customHeight="1" x14ac:dyDescent="0.2">
      <c r="B5" s="10" t="s">
        <v>23</v>
      </c>
      <c r="C5" s="16" t="s">
        <v>305</v>
      </c>
      <c r="D5" s="11">
        <v>287</v>
      </c>
      <c r="E5" s="9"/>
      <c r="F5" s="9"/>
    </row>
    <row r="6" spans="1:10" ht="21" customHeight="1" x14ac:dyDescent="0.2">
      <c r="B6" s="10" t="s">
        <v>24</v>
      </c>
      <c r="C6" s="16" t="s">
        <v>306</v>
      </c>
      <c r="D6" s="11">
        <v>280</v>
      </c>
      <c r="E6" s="9"/>
    </row>
    <row r="7" spans="1:10" ht="21" customHeight="1" x14ac:dyDescent="0.2">
      <c r="B7" s="10" t="s">
        <v>25</v>
      </c>
      <c r="C7" s="16" t="s">
        <v>307</v>
      </c>
      <c r="D7" s="11">
        <v>219</v>
      </c>
      <c r="E7" s="9"/>
    </row>
    <row r="8" spans="1:10" ht="21" customHeight="1" thickBot="1" x14ac:dyDescent="0.25">
      <c r="B8" s="12" t="s">
        <v>26</v>
      </c>
      <c r="C8" s="21" t="s">
        <v>308</v>
      </c>
      <c r="D8" s="13">
        <v>204</v>
      </c>
      <c r="E8" s="9"/>
    </row>
    <row r="9" spans="1:10" ht="15" customHeight="1" x14ac:dyDescent="0.2">
      <c r="B9" s="9"/>
      <c r="C9" s="9"/>
      <c r="D9" s="9"/>
      <c r="E9" s="9"/>
      <c r="I9" s="9"/>
      <c r="J9" s="25"/>
    </row>
    <row r="10" spans="1:10" ht="24.9" customHeight="1" thickBot="1" x14ac:dyDescent="0.25">
      <c r="B10" s="20" t="s">
        <v>54</v>
      </c>
      <c r="C10" s="9"/>
      <c r="D10" s="9"/>
      <c r="E10" s="9"/>
    </row>
    <row r="11" spans="1:10" ht="21" customHeight="1" x14ac:dyDescent="0.2">
      <c r="B11" s="410" t="s">
        <v>35</v>
      </c>
      <c r="C11" s="411"/>
      <c r="D11" s="412"/>
      <c r="E11" s="28" t="s">
        <v>51</v>
      </c>
      <c r="F11" s="28" t="s">
        <v>28</v>
      </c>
      <c r="G11" s="29" t="s">
        <v>221</v>
      </c>
    </row>
    <row r="12" spans="1:10" ht="21" customHeight="1" x14ac:dyDescent="0.2">
      <c r="A12" s="220"/>
      <c r="B12" s="417" t="s">
        <v>36</v>
      </c>
      <c r="C12" s="400"/>
      <c r="D12" s="400"/>
      <c r="E12" s="16" t="s">
        <v>309</v>
      </c>
      <c r="F12" s="16" t="s">
        <v>310</v>
      </c>
      <c r="G12" s="122">
        <v>28</v>
      </c>
      <c r="H12" s="9"/>
    </row>
    <row r="13" spans="1:10" ht="21" customHeight="1" x14ac:dyDescent="0.2">
      <c r="B13" s="417" t="s">
        <v>37</v>
      </c>
      <c r="C13" s="400"/>
      <c r="D13" s="400"/>
      <c r="E13" s="16" t="s">
        <v>309</v>
      </c>
      <c r="F13" s="16" t="s">
        <v>311</v>
      </c>
      <c r="G13" s="122">
        <v>49.5</v>
      </c>
    </row>
    <row r="14" spans="1:10" ht="21" customHeight="1" x14ac:dyDescent="0.2">
      <c r="B14" s="415" t="s">
        <v>38</v>
      </c>
      <c r="C14" s="416"/>
      <c r="D14" s="416"/>
      <c r="E14" s="16" t="s">
        <v>312</v>
      </c>
      <c r="F14" s="16" t="s">
        <v>313</v>
      </c>
      <c r="G14" s="123">
        <v>43</v>
      </c>
    </row>
    <row r="15" spans="1:10" ht="21" customHeight="1" thickBot="1" x14ac:dyDescent="0.25">
      <c r="B15" s="413" t="s">
        <v>39</v>
      </c>
      <c r="C15" s="414"/>
      <c r="D15" s="414"/>
      <c r="E15" s="21" t="s">
        <v>314</v>
      </c>
      <c r="F15" s="21" t="s">
        <v>315</v>
      </c>
      <c r="G15" s="124">
        <v>41.2</v>
      </c>
    </row>
    <row r="16" spans="1:10" ht="24.9" customHeight="1" x14ac:dyDescent="0.2">
      <c r="B16" s="4"/>
      <c r="C16" s="4"/>
      <c r="D16" s="4"/>
      <c r="E16" s="9"/>
      <c r="F16" s="9"/>
      <c r="G16" s="9"/>
    </row>
    <row r="17" spans="1:8" ht="15" customHeight="1" x14ac:dyDescent="0.2">
      <c r="B17" s="405" t="s">
        <v>35</v>
      </c>
      <c r="C17" s="405"/>
      <c r="D17" s="418" t="s">
        <v>28</v>
      </c>
      <c r="E17" s="419"/>
      <c r="F17" s="419"/>
      <c r="G17" s="420"/>
      <c r="H17" s="4"/>
    </row>
    <row r="18" spans="1:8" ht="15" customHeight="1" x14ac:dyDescent="0.2">
      <c r="A18" s="219"/>
      <c r="B18" s="392" t="s">
        <v>222</v>
      </c>
      <c r="C18" s="394"/>
      <c r="D18" s="221" t="s">
        <v>232</v>
      </c>
      <c r="E18" s="188"/>
      <c r="F18" s="188"/>
      <c r="G18" s="189"/>
    </row>
    <row r="19" spans="1:8" ht="15" customHeight="1" x14ac:dyDescent="0.2">
      <c r="B19" s="406" t="s">
        <v>37</v>
      </c>
      <c r="C19" s="407"/>
      <c r="D19" s="421" t="s">
        <v>169</v>
      </c>
      <c r="E19" s="422"/>
      <c r="F19" s="422"/>
      <c r="G19" s="423"/>
      <c r="H19"/>
    </row>
    <row r="20" spans="1:8" ht="15" customHeight="1" x14ac:dyDescent="0.2">
      <c r="B20" s="408" t="s">
        <v>38</v>
      </c>
      <c r="C20" s="409"/>
      <c r="D20" s="392" t="s">
        <v>186</v>
      </c>
      <c r="E20" s="393"/>
      <c r="F20" s="393"/>
      <c r="G20" s="394"/>
      <c r="H20"/>
    </row>
    <row r="21" spans="1:8" ht="15" customHeight="1" x14ac:dyDescent="0.2">
      <c r="B21" s="389" t="s">
        <v>39</v>
      </c>
      <c r="C21" s="390"/>
      <c r="D21" s="392" t="s">
        <v>170</v>
      </c>
      <c r="E21" s="393"/>
      <c r="F21" s="393"/>
      <c r="G21" s="394"/>
      <c r="H21"/>
    </row>
    <row r="22" spans="1:8" ht="15" customHeight="1" x14ac:dyDescent="0.2">
      <c r="B22" t="s">
        <v>171</v>
      </c>
      <c r="C22"/>
      <c r="D22"/>
      <c r="E22"/>
      <c r="F22" s="14"/>
      <c r="G22"/>
      <c r="H22"/>
    </row>
    <row r="23" spans="1:8" ht="15" customHeight="1" x14ac:dyDescent="0.2">
      <c r="B23" s="121" t="s">
        <v>175</v>
      </c>
      <c r="C23" s="9"/>
      <c r="D23" s="9"/>
      <c r="E23" s="9"/>
    </row>
    <row r="24" spans="1:8" ht="26.25" customHeight="1" x14ac:dyDescent="0.2">
      <c r="B24"/>
      <c r="C24" s="9"/>
      <c r="D24" s="9"/>
      <c r="E24" s="9"/>
    </row>
    <row r="25" spans="1:8" ht="24.9" customHeight="1" thickBot="1" x14ac:dyDescent="0.25">
      <c r="B25" s="7" t="s">
        <v>246</v>
      </c>
      <c r="E25" s="9"/>
    </row>
    <row r="26" spans="1:8" ht="24.9" customHeight="1" x14ac:dyDescent="0.2">
      <c r="B26" s="27" t="s">
        <v>55</v>
      </c>
      <c r="C26" s="391" t="s">
        <v>51</v>
      </c>
      <c r="D26" s="391"/>
      <c r="E26" s="28" t="s">
        <v>28</v>
      </c>
      <c r="F26" s="193" t="s">
        <v>56</v>
      </c>
      <c r="G26" s="395" t="s">
        <v>57</v>
      </c>
      <c r="H26" s="396"/>
    </row>
    <row r="27" spans="1:8" ht="24.9" customHeight="1" x14ac:dyDescent="0.2">
      <c r="B27" s="190" t="s">
        <v>319</v>
      </c>
      <c r="C27" s="401"/>
      <c r="D27" s="401"/>
      <c r="E27" s="125"/>
      <c r="F27" s="194"/>
      <c r="G27" s="397"/>
      <c r="H27" s="388"/>
    </row>
    <row r="28" spans="1:8" ht="24.9" customHeight="1" x14ac:dyDescent="0.2">
      <c r="B28" s="191"/>
      <c r="C28" s="400"/>
      <c r="D28" s="400"/>
      <c r="E28" s="16"/>
      <c r="F28" s="195"/>
      <c r="G28" s="397"/>
      <c r="H28" s="388"/>
    </row>
    <row r="29" spans="1:8" ht="24.9" customHeight="1" x14ac:dyDescent="0.2">
      <c r="B29" s="191"/>
      <c r="C29" s="400"/>
      <c r="D29" s="400"/>
      <c r="E29" s="16"/>
      <c r="F29" s="195"/>
      <c r="G29" s="387"/>
      <c r="H29" s="388"/>
    </row>
    <row r="30" spans="1:8" ht="24.9" customHeight="1" thickBot="1" x14ac:dyDescent="0.25">
      <c r="B30" s="192"/>
      <c r="C30" s="399"/>
      <c r="D30" s="399"/>
      <c r="E30" s="21"/>
      <c r="F30" s="196"/>
      <c r="G30" s="424"/>
      <c r="H30" s="425"/>
    </row>
    <row r="31" spans="1:8" ht="24.9" customHeight="1" thickBot="1" x14ac:dyDescent="0.25">
      <c r="B31" s="31" t="s">
        <v>230</v>
      </c>
      <c r="C31" s="31"/>
      <c r="D31" s="31"/>
      <c r="E31" s="403"/>
      <c r="F31" s="404"/>
      <c r="G31" s="31"/>
    </row>
    <row r="32" spans="1:8" ht="24.9" customHeight="1" x14ac:dyDescent="0.2">
      <c r="B32" s="32" t="s">
        <v>55</v>
      </c>
      <c r="C32" s="402" t="s">
        <v>51</v>
      </c>
      <c r="D32" s="402"/>
      <c r="E32" s="33" t="s">
        <v>80</v>
      </c>
      <c r="F32" s="33" t="s">
        <v>231</v>
      </c>
      <c r="G32" s="34" t="s">
        <v>57</v>
      </c>
    </row>
    <row r="33" spans="2:7" ht="24.9" customHeight="1" thickBot="1" x14ac:dyDescent="0.25">
      <c r="B33" s="316" t="s">
        <v>316</v>
      </c>
      <c r="C33" s="398"/>
      <c r="D33" s="398"/>
      <c r="E33" s="35"/>
      <c r="F33" s="36"/>
      <c r="G33" s="37"/>
    </row>
    <row r="34" spans="2:7" ht="24.9" customHeight="1" thickBot="1" x14ac:dyDescent="0.25">
      <c r="B34" s="31" t="s">
        <v>82</v>
      </c>
      <c r="C34" s="31"/>
      <c r="D34" s="31"/>
      <c r="E34" s="403"/>
      <c r="F34" s="404"/>
      <c r="G34" s="31"/>
    </row>
    <row r="35" spans="2:7" ht="24.9" customHeight="1" x14ac:dyDescent="0.2">
      <c r="B35" s="32" t="s">
        <v>55</v>
      </c>
      <c r="C35" s="402" t="s">
        <v>51</v>
      </c>
      <c r="D35" s="402"/>
      <c r="E35" s="33" t="s">
        <v>80</v>
      </c>
      <c r="F35" s="33" t="s">
        <v>81</v>
      </c>
      <c r="G35" s="34" t="s">
        <v>57</v>
      </c>
    </row>
    <row r="36" spans="2:7" ht="24.9" customHeight="1" thickBot="1" x14ac:dyDescent="0.25">
      <c r="B36" s="316" t="s">
        <v>316</v>
      </c>
      <c r="C36" s="398"/>
      <c r="D36" s="398"/>
      <c r="E36" s="35"/>
      <c r="F36" s="35"/>
      <c r="G36" s="37"/>
    </row>
    <row r="37" spans="2:7" ht="24.9" customHeight="1" x14ac:dyDescent="0.2">
      <c r="C37" s="5" t="s">
        <v>239</v>
      </c>
    </row>
    <row r="38" spans="2:7" ht="24.9" customHeight="1" x14ac:dyDescent="0.2"/>
    <row r="39" spans="2:7" ht="24.9" customHeight="1" x14ac:dyDescent="0.2"/>
    <row r="40" spans="2:7" ht="24.9" customHeight="1" x14ac:dyDescent="0.2"/>
  </sheetData>
  <sheetProtection sheet="1" objects="1" scenarios="1"/>
  <mergeCells count="30">
    <mergeCell ref="E34:F34"/>
    <mergeCell ref="B17:C17"/>
    <mergeCell ref="B19:C19"/>
    <mergeCell ref="B20:C20"/>
    <mergeCell ref="B11:D11"/>
    <mergeCell ref="B15:D15"/>
    <mergeCell ref="B14:D14"/>
    <mergeCell ref="B13:D13"/>
    <mergeCell ref="B12:D12"/>
    <mergeCell ref="D17:G17"/>
    <mergeCell ref="D19:G19"/>
    <mergeCell ref="B18:C18"/>
    <mergeCell ref="E31:F31"/>
    <mergeCell ref="G30:H30"/>
    <mergeCell ref="G28:H28"/>
    <mergeCell ref="D20:G20"/>
    <mergeCell ref="C36:D36"/>
    <mergeCell ref="C30:D30"/>
    <mergeCell ref="C28:D28"/>
    <mergeCell ref="C27:D27"/>
    <mergeCell ref="C32:D32"/>
    <mergeCell ref="C33:D33"/>
    <mergeCell ref="C35:D35"/>
    <mergeCell ref="C29:D29"/>
    <mergeCell ref="G29:H29"/>
    <mergeCell ref="B21:C21"/>
    <mergeCell ref="C26:D26"/>
    <mergeCell ref="D21:G21"/>
    <mergeCell ref="G26:H26"/>
    <mergeCell ref="G27:H27"/>
  </mergeCells>
  <phoneticPr fontId="5"/>
  <pageMargins left="0.87" right="0.19" top="0.67" bottom="0.69" header="0.51181102362204722" footer="0.51181102362204722"/>
  <pageSetup paperSize="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J42"/>
  <sheetViews>
    <sheetView zoomScale="120" zoomScaleNormal="120" workbookViewId="0">
      <selection activeCell="C17" sqref="C17"/>
    </sheetView>
  </sheetViews>
  <sheetFormatPr defaultRowHeight="13.2" x14ac:dyDescent="0.2"/>
  <cols>
    <col min="2" max="2" width="18" customWidth="1"/>
    <col min="3" max="3" width="13.21875" customWidth="1"/>
    <col min="4" max="4" width="10.88671875" customWidth="1"/>
    <col min="5" max="5" width="11.88671875" customWidth="1"/>
  </cols>
  <sheetData>
    <row r="3" spans="2:7" ht="30" x14ac:dyDescent="0.35">
      <c r="B3" s="26" t="s">
        <v>223</v>
      </c>
    </row>
    <row r="5" spans="2:7" ht="18" customHeight="1" x14ac:dyDescent="0.2">
      <c r="B5" t="s">
        <v>220</v>
      </c>
      <c r="E5">
        <v>9</v>
      </c>
      <c r="F5" t="s">
        <v>27</v>
      </c>
    </row>
    <row r="6" spans="2:7" ht="18" customHeight="1" x14ac:dyDescent="0.2"/>
    <row r="7" spans="2:7" ht="18" customHeight="1" x14ac:dyDescent="0.2">
      <c r="B7" s="3" t="s">
        <v>17</v>
      </c>
      <c r="C7" s="3" t="s">
        <v>14</v>
      </c>
      <c r="D7" s="427" t="s">
        <v>46</v>
      </c>
      <c r="E7" s="427"/>
    </row>
    <row r="8" spans="2:7" ht="18" customHeight="1" x14ac:dyDescent="0.2">
      <c r="B8" s="16" t="s">
        <v>16</v>
      </c>
      <c r="C8" s="126">
        <v>6</v>
      </c>
      <c r="D8" s="17"/>
      <c r="E8" s="218"/>
    </row>
    <row r="9" spans="2:7" ht="18" customHeight="1" x14ac:dyDescent="0.2">
      <c r="B9" s="16" t="s">
        <v>134</v>
      </c>
      <c r="C9" s="126" t="s">
        <v>258</v>
      </c>
      <c r="D9" s="17"/>
      <c r="E9" s="17"/>
    </row>
    <row r="10" spans="2:7" ht="18" customHeight="1" x14ac:dyDescent="0.2">
      <c r="B10" s="16" t="s">
        <v>135</v>
      </c>
      <c r="C10" s="126" t="s">
        <v>256</v>
      </c>
      <c r="D10" s="17"/>
      <c r="E10" s="17"/>
      <c r="G10" s="9"/>
    </row>
    <row r="11" spans="2:7" ht="18" customHeight="1" x14ac:dyDescent="0.2">
      <c r="B11" s="16" t="s">
        <v>65</v>
      </c>
      <c r="C11" s="126" t="s">
        <v>256</v>
      </c>
      <c r="D11" s="17"/>
      <c r="E11" s="17"/>
    </row>
    <row r="12" spans="2:7" ht="18" customHeight="1" x14ac:dyDescent="0.2">
      <c r="B12" s="16" t="s">
        <v>69</v>
      </c>
      <c r="C12" s="126">
        <v>9</v>
      </c>
      <c r="D12" s="428" t="s">
        <v>261</v>
      </c>
      <c r="E12" s="429"/>
    </row>
    <row r="13" spans="2:7" ht="18" customHeight="1" x14ac:dyDescent="0.2">
      <c r="B13" s="16" t="s">
        <v>70</v>
      </c>
      <c r="C13" s="126" t="s">
        <v>256</v>
      </c>
      <c r="D13" s="17"/>
      <c r="E13" s="17"/>
    </row>
    <row r="14" spans="2:7" ht="18" customHeight="1" x14ac:dyDescent="0.2">
      <c r="B14" s="16" t="s">
        <v>203</v>
      </c>
      <c r="C14" s="126">
        <v>6</v>
      </c>
      <c r="D14" s="17"/>
      <c r="E14" s="17"/>
    </row>
    <row r="15" spans="2:7" ht="18" customHeight="1" x14ac:dyDescent="0.2">
      <c r="B15" s="16" t="s">
        <v>62</v>
      </c>
      <c r="C15" s="126" t="s">
        <v>256</v>
      </c>
      <c r="D15" s="17"/>
      <c r="E15" s="17"/>
    </row>
    <row r="16" spans="2:7" ht="18" customHeight="1" x14ac:dyDescent="0.2">
      <c r="B16" s="16" t="s">
        <v>47</v>
      </c>
      <c r="C16" s="126">
        <v>6</v>
      </c>
      <c r="D16" s="17"/>
      <c r="E16" s="17"/>
    </row>
    <row r="17" spans="2:10" ht="18" customHeight="1" x14ac:dyDescent="0.2">
      <c r="B17" s="16"/>
      <c r="C17" s="126"/>
      <c r="D17" s="17"/>
      <c r="E17" s="218"/>
    </row>
    <row r="18" spans="2:10" ht="18" customHeight="1" x14ac:dyDescent="0.2">
      <c r="B18" s="16"/>
      <c r="C18" s="127"/>
      <c r="D18" s="17"/>
      <c r="E18" s="218"/>
    </row>
    <row r="19" spans="2:10" ht="18" customHeight="1" x14ac:dyDescent="0.2">
      <c r="B19" s="426" t="s">
        <v>48</v>
      </c>
      <c r="C19" s="426"/>
      <c r="D19" s="426"/>
      <c r="E19" s="128">
        <v>42000</v>
      </c>
      <c r="F19">
        <v>84000</v>
      </c>
      <c r="G19" s="121" t="s">
        <v>318</v>
      </c>
    </row>
    <row r="20" spans="2:10" ht="18" customHeight="1" x14ac:dyDescent="0.2"/>
    <row r="21" spans="2:10" ht="18" customHeight="1" x14ac:dyDescent="0.2">
      <c r="B21" s="4" t="s">
        <v>34</v>
      </c>
      <c r="C21" s="18">
        <f>$D$42</f>
        <v>538</v>
      </c>
    </row>
    <row r="22" spans="2:10" ht="18" customHeight="1" x14ac:dyDescent="0.2"/>
    <row r="23" spans="2:10" ht="18" customHeight="1" x14ac:dyDescent="0.2">
      <c r="B23" s="4" t="s">
        <v>49</v>
      </c>
      <c r="C23" s="18">
        <f>IF(C21=0,0,E19/C21)</f>
        <v>78.066914498141259</v>
      </c>
    </row>
    <row r="24" spans="2:10" ht="18" customHeight="1" x14ac:dyDescent="0.2"/>
    <row r="25" spans="2:10" ht="18" customHeight="1" x14ac:dyDescent="0.2">
      <c r="B25" s="4" t="s">
        <v>50</v>
      </c>
      <c r="E25" t="s">
        <v>167</v>
      </c>
    </row>
    <row r="26" spans="2:10" ht="18" customHeight="1" x14ac:dyDescent="0.2">
      <c r="C26" s="3" t="s">
        <v>51</v>
      </c>
      <c r="D26" s="3" t="s">
        <v>52</v>
      </c>
      <c r="E26" s="3" t="s">
        <v>53</v>
      </c>
      <c r="F26" s="3" t="s">
        <v>58</v>
      </c>
    </row>
    <row r="27" spans="2:10" ht="18" customHeight="1" x14ac:dyDescent="0.2">
      <c r="C27" s="16" t="s">
        <v>206</v>
      </c>
      <c r="D27" s="16">
        <v>100</v>
      </c>
      <c r="E27" s="23">
        <v>7806.6914498141259</v>
      </c>
      <c r="F27" s="19">
        <v>8000</v>
      </c>
      <c r="J27" t="str">
        <f>IF(I27&gt;"500","A","")</f>
        <v/>
      </c>
    </row>
    <row r="28" spans="2:10" ht="18" customHeight="1" x14ac:dyDescent="0.2">
      <c r="C28" s="16" t="s">
        <v>207</v>
      </c>
      <c r="D28" s="16">
        <v>92</v>
      </c>
      <c r="E28" s="23">
        <v>7182.1561338289957</v>
      </c>
      <c r="F28" s="19">
        <v>7500</v>
      </c>
    </row>
    <row r="29" spans="2:10" ht="18" customHeight="1" x14ac:dyDescent="0.2">
      <c r="C29" s="16" t="s">
        <v>208</v>
      </c>
      <c r="D29" s="16">
        <v>84</v>
      </c>
      <c r="E29" s="23">
        <v>6557.6208178438656</v>
      </c>
      <c r="F29" s="19">
        <v>7000</v>
      </c>
    </row>
    <row r="30" spans="2:10" ht="18" customHeight="1" x14ac:dyDescent="0.2">
      <c r="C30" s="16" t="s">
        <v>209</v>
      </c>
      <c r="D30" s="16">
        <v>80</v>
      </c>
      <c r="E30" s="23">
        <v>6245.3531598513009</v>
      </c>
      <c r="F30" s="19">
        <v>6500</v>
      </c>
    </row>
    <row r="31" spans="2:10" ht="18" customHeight="1" x14ac:dyDescent="0.2">
      <c r="C31" s="16" t="s">
        <v>213</v>
      </c>
      <c r="D31" s="16">
        <v>40</v>
      </c>
      <c r="E31" s="23">
        <v>3122.6765799256505</v>
      </c>
      <c r="F31" s="19">
        <v>3500</v>
      </c>
    </row>
    <row r="32" spans="2:10" ht="18" customHeight="1" x14ac:dyDescent="0.2">
      <c r="C32" s="16" t="s">
        <v>5</v>
      </c>
      <c r="D32" s="16">
        <v>44</v>
      </c>
      <c r="E32" s="23">
        <v>3434.9442379182155</v>
      </c>
      <c r="F32" s="19">
        <v>3500</v>
      </c>
    </row>
    <row r="33" spans="3:6" ht="18" customHeight="1" x14ac:dyDescent="0.2">
      <c r="C33" s="16" t="s">
        <v>215</v>
      </c>
      <c r="D33" s="16">
        <v>30</v>
      </c>
      <c r="E33" s="23">
        <v>2342.007434944238</v>
      </c>
      <c r="F33" s="19">
        <v>2500</v>
      </c>
    </row>
    <row r="34" spans="3:6" ht="18" customHeight="1" x14ac:dyDescent="0.2">
      <c r="C34" s="16" t="s">
        <v>211</v>
      </c>
      <c r="D34" s="16">
        <v>26</v>
      </c>
      <c r="E34" s="23">
        <v>2029.7397769516726</v>
      </c>
      <c r="F34" s="19">
        <v>2500</v>
      </c>
    </row>
    <row r="35" spans="3:6" ht="18" customHeight="1" x14ac:dyDescent="0.2">
      <c r="C35" s="16" t="s">
        <v>64</v>
      </c>
      <c r="D35" s="16">
        <v>14</v>
      </c>
      <c r="E35" s="23">
        <v>1092.9368029739776</v>
      </c>
      <c r="F35" s="19">
        <v>1500</v>
      </c>
    </row>
    <row r="36" spans="3:6" ht="18" customHeight="1" x14ac:dyDescent="0.2">
      <c r="C36" s="16" t="s">
        <v>199</v>
      </c>
      <c r="D36" s="16">
        <v>15</v>
      </c>
      <c r="E36" s="23">
        <v>1171.003717472119</v>
      </c>
      <c r="F36" s="19">
        <v>1500</v>
      </c>
    </row>
    <row r="37" spans="3:6" ht="18" customHeight="1" x14ac:dyDescent="0.2">
      <c r="C37" s="16" t="s">
        <v>214</v>
      </c>
      <c r="D37" s="16">
        <v>12</v>
      </c>
      <c r="E37" s="23">
        <v>936.80297397769505</v>
      </c>
      <c r="F37" s="19">
        <v>1000</v>
      </c>
    </row>
    <row r="38" spans="3:6" ht="18" customHeight="1" x14ac:dyDescent="0.2">
      <c r="C38" s="16" t="s">
        <v>212</v>
      </c>
      <c r="D38" s="16">
        <v>1</v>
      </c>
      <c r="E38" s="23">
        <v>78.066914498141259</v>
      </c>
      <c r="F38" s="19">
        <v>500</v>
      </c>
    </row>
    <row r="39" spans="3:6" ht="18" customHeight="1" x14ac:dyDescent="0.2">
      <c r="C39" s="16" t="s">
        <v>210</v>
      </c>
      <c r="D39" s="16">
        <v>0</v>
      </c>
      <c r="E39" s="23">
        <v>0</v>
      </c>
      <c r="F39" s="19">
        <v>0</v>
      </c>
    </row>
    <row r="40" spans="3:6" ht="18" customHeight="1" x14ac:dyDescent="0.2">
      <c r="C40" s="16" t="s">
        <v>216</v>
      </c>
      <c r="D40" s="16">
        <v>0</v>
      </c>
      <c r="E40" s="23">
        <v>0</v>
      </c>
      <c r="F40" s="19">
        <v>0</v>
      </c>
    </row>
    <row r="41" spans="3:6" ht="18" customHeight="1" x14ac:dyDescent="0.2">
      <c r="C41" s="16"/>
      <c r="D41" s="16" t="str">
        <f>三ツ星入賞!R$14</f>
        <v/>
      </c>
      <c r="E41" s="23" t="str">
        <f t="shared" ref="E28:E41" si="0">IF(D41="","",D41*$C$23)</f>
        <v/>
      </c>
      <c r="F41" s="19" t="str">
        <f t="shared" ref="F28:F41" si="1">IF(E41="","",CEILING(E41,500))</f>
        <v/>
      </c>
    </row>
    <row r="42" spans="3:6" ht="18" customHeight="1" x14ac:dyDescent="0.2">
      <c r="C42" s="22" t="s">
        <v>66</v>
      </c>
      <c r="D42" s="22">
        <f>SUM(D27:D41)</f>
        <v>538</v>
      </c>
      <c r="E42" s="30">
        <f>SUM(E27:E41)</f>
        <v>42000.000000000007</v>
      </c>
      <c r="F42" s="19">
        <f>SUM(F27:F41)</f>
        <v>45500</v>
      </c>
    </row>
  </sheetData>
  <sheetProtection sheet="1" objects="1" scenarios="1"/>
  <sortState xmlns:xlrd2="http://schemas.microsoft.com/office/spreadsheetml/2017/richdata2" ref="C27:F40">
    <sortCondition descending="1" ref="F27:F40"/>
    <sortCondition ref="C27:C40"/>
  </sortState>
  <mergeCells count="3">
    <mergeCell ref="B19:D19"/>
    <mergeCell ref="D7:E7"/>
    <mergeCell ref="D12:E12"/>
  </mergeCells>
  <phoneticPr fontId="5"/>
  <pageMargins left="1.1417322834645669" right="0.74803149606299213" top="0.65" bottom="0.2" header="0.51181102362204722" footer="0.53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P167"/>
  <sheetViews>
    <sheetView zoomScale="75" zoomScaleNormal="75" workbookViewId="0">
      <selection activeCell="B21" sqref="B21"/>
    </sheetView>
  </sheetViews>
  <sheetFormatPr defaultRowHeight="13.2" x14ac:dyDescent="0.2"/>
  <cols>
    <col min="1" max="1" width="6.33203125" customWidth="1"/>
    <col min="2" max="2" width="15.33203125" style="4" customWidth="1"/>
    <col min="3" max="3" width="14.6640625" style="4" customWidth="1"/>
    <col min="4" max="4" width="10.109375" style="4" customWidth="1"/>
    <col min="5" max="5" width="5.77734375" style="4" customWidth="1"/>
    <col min="6" max="6" width="15.6640625" style="4" customWidth="1"/>
    <col min="7" max="7" width="7" style="4" customWidth="1"/>
    <col min="8" max="8" width="6.109375" style="4" customWidth="1"/>
    <col min="9" max="9" width="1" customWidth="1"/>
    <col min="10" max="10" width="5.33203125" customWidth="1"/>
    <col min="11" max="11" width="7.44140625" customWidth="1"/>
    <col min="12" max="12" width="13.44140625" customWidth="1"/>
    <col min="13" max="13" width="13.77734375" style="4" customWidth="1"/>
    <col min="14" max="14" width="10.33203125" style="4" customWidth="1"/>
    <col min="15" max="15" width="3.21875" customWidth="1"/>
    <col min="16" max="16" width="4" customWidth="1"/>
    <col min="17" max="17" width="14.21875" customWidth="1"/>
    <col min="18" max="18" width="15.6640625" customWidth="1"/>
    <col min="19" max="19" width="10.88671875" style="4" customWidth="1"/>
    <col min="20" max="20" width="6.88671875" customWidth="1"/>
    <col min="22" max="22" width="11.44140625" customWidth="1"/>
    <col min="25" max="25" width="20.33203125" customWidth="1"/>
    <col min="43" max="43" width="15.109375" customWidth="1"/>
  </cols>
  <sheetData>
    <row r="1" spans="1:28" ht="13.8" thickBot="1" x14ac:dyDescent="0.25">
      <c r="D1" s="129"/>
      <c r="E1" s="129"/>
    </row>
    <row r="2" spans="1:28" ht="20.100000000000001" customHeight="1" thickBot="1" x14ac:dyDescent="0.25">
      <c r="B2" s="434" t="s">
        <v>218</v>
      </c>
      <c r="C2" s="434"/>
      <c r="D2" s="434"/>
      <c r="E2" s="434"/>
      <c r="F2" s="434"/>
      <c r="G2" s="434"/>
      <c r="H2" s="434"/>
      <c r="L2" s="435" t="s">
        <v>219</v>
      </c>
      <c r="M2" s="436"/>
      <c r="N2" s="436"/>
      <c r="O2" s="436"/>
      <c r="P2" s="436"/>
      <c r="Q2" s="436"/>
      <c r="R2" s="436"/>
      <c r="S2" s="437"/>
      <c r="T2" s="130"/>
      <c r="U2" s="130"/>
      <c r="V2" s="130"/>
      <c r="W2" s="130"/>
    </row>
    <row r="3" spans="1:28" ht="20.100000000000001" customHeight="1" x14ac:dyDescent="0.2">
      <c r="A3" s="131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 t="s">
        <v>143</v>
      </c>
      <c r="M3" s="132"/>
      <c r="N3" s="132"/>
      <c r="O3" s="133"/>
      <c r="P3" s="133"/>
      <c r="Q3" s="133" t="s">
        <v>144</v>
      </c>
      <c r="R3" s="133"/>
      <c r="S3" s="132"/>
      <c r="T3" s="131"/>
      <c r="X3" s="134"/>
      <c r="Y3" s="135"/>
      <c r="Z3" s="136"/>
      <c r="AA3" s="137"/>
    </row>
    <row r="4" spans="1:28" ht="20.100000000000001" customHeight="1" x14ac:dyDescent="0.2">
      <c r="A4" s="182"/>
      <c r="B4" s="359" t="s">
        <v>145</v>
      </c>
      <c r="C4" s="360" t="s">
        <v>146</v>
      </c>
      <c r="D4" s="361" t="s">
        <v>147</v>
      </c>
      <c r="E4" s="361" t="s">
        <v>148</v>
      </c>
      <c r="F4" s="361" t="s">
        <v>149</v>
      </c>
      <c r="G4" s="207" t="s">
        <v>150</v>
      </c>
      <c r="H4" s="207" t="s">
        <v>151</v>
      </c>
      <c r="I4" s="132">
        <v>1</v>
      </c>
      <c r="J4" s="307"/>
      <c r="K4" s="132"/>
      <c r="L4" s="438" t="s">
        <v>16</v>
      </c>
      <c r="M4" s="439"/>
      <c r="N4" s="138">
        <v>43484</v>
      </c>
      <c r="O4" s="140"/>
      <c r="P4" s="133"/>
      <c r="Q4" s="438" t="s">
        <v>16</v>
      </c>
      <c r="R4" s="440"/>
      <c r="S4" s="138">
        <v>43484</v>
      </c>
      <c r="T4" s="131"/>
      <c r="X4" s="134"/>
      <c r="Y4" s="135"/>
      <c r="Z4" s="136"/>
      <c r="AA4" s="137"/>
    </row>
    <row r="5" spans="1:28" ht="20.100000000000001" customHeight="1" x14ac:dyDescent="0.2">
      <c r="A5" s="182">
        <v>1</v>
      </c>
      <c r="B5" s="239" t="s">
        <v>11</v>
      </c>
      <c r="C5" s="240" t="s">
        <v>262</v>
      </c>
      <c r="D5" s="233">
        <v>41.2</v>
      </c>
      <c r="E5" s="241" t="s">
        <v>263</v>
      </c>
      <c r="F5" s="242" t="s">
        <v>264</v>
      </c>
      <c r="G5" s="205">
        <v>20</v>
      </c>
      <c r="H5" s="205"/>
      <c r="I5" s="132">
        <v>2</v>
      </c>
      <c r="J5" s="307" t="s">
        <v>265</v>
      </c>
      <c r="K5" s="132"/>
      <c r="L5" s="139" t="s">
        <v>194</v>
      </c>
      <c r="M5" s="139" t="s">
        <v>242</v>
      </c>
      <c r="N5" s="139">
        <v>20</v>
      </c>
      <c r="O5" s="133"/>
      <c r="P5" s="133"/>
      <c r="Q5" s="139" t="s">
        <v>193</v>
      </c>
      <c r="R5" s="139" t="s">
        <v>189</v>
      </c>
      <c r="S5" s="141">
        <v>40</v>
      </c>
      <c r="T5" s="131"/>
      <c r="Y5" s="135"/>
      <c r="Z5" s="136"/>
      <c r="AA5" s="137"/>
    </row>
    <row r="6" spans="1:28" ht="20.100000000000001" customHeight="1" x14ac:dyDescent="0.2">
      <c r="A6" s="182">
        <v>2</v>
      </c>
      <c r="B6" s="239" t="s">
        <v>6</v>
      </c>
      <c r="C6" s="240" t="s">
        <v>267</v>
      </c>
      <c r="D6" s="233">
        <v>26</v>
      </c>
      <c r="E6" s="241" t="s">
        <v>161</v>
      </c>
      <c r="F6" s="242" t="s">
        <v>269</v>
      </c>
      <c r="G6" s="205"/>
      <c r="H6" s="205">
        <v>5</v>
      </c>
      <c r="I6" s="132">
        <v>3</v>
      </c>
      <c r="J6" s="307"/>
      <c r="K6" s="132"/>
      <c r="L6" s="139" t="s">
        <v>198</v>
      </c>
      <c r="M6" s="139" t="s">
        <v>243</v>
      </c>
      <c r="N6" s="139">
        <v>20</v>
      </c>
      <c r="O6" s="133"/>
      <c r="P6" s="133"/>
      <c r="Q6" s="139" t="s">
        <v>194</v>
      </c>
      <c r="R6" s="139" t="s">
        <v>190</v>
      </c>
      <c r="S6" s="141">
        <v>30</v>
      </c>
      <c r="T6" s="131"/>
      <c r="U6" s="441"/>
      <c r="V6" s="441"/>
      <c r="W6" s="142"/>
      <c r="AA6" s="137"/>
    </row>
    <row r="7" spans="1:28" ht="20.100000000000001" customHeight="1" x14ac:dyDescent="0.2">
      <c r="A7" s="182">
        <v>3</v>
      </c>
      <c r="B7" s="239" t="s">
        <v>266</v>
      </c>
      <c r="C7" s="240" t="s">
        <v>268</v>
      </c>
      <c r="D7" s="233">
        <v>49.5</v>
      </c>
      <c r="E7" s="241" t="s">
        <v>159</v>
      </c>
      <c r="F7" s="242" t="s">
        <v>270</v>
      </c>
      <c r="G7" s="205"/>
      <c r="H7" s="205">
        <v>20</v>
      </c>
      <c r="I7" s="313"/>
      <c r="J7" s="307" t="s">
        <v>271</v>
      </c>
      <c r="K7" s="132"/>
      <c r="L7" s="160"/>
      <c r="M7" s="160"/>
      <c r="N7" s="160"/>
      <c r="O7" s="140"/>
      <c r="P7" s="133"/>
      <c r="Q7" s="139" t="s">
        <v>205</v>
      </c>
      <c r="R7" s="139" t="s">
        <v>191</v>
      </c>
      <c r="S7" s="141">
        <v>25</v>
      </c>
      <c r="T7" s="131"/>
      <c r="U7" s="143"/>
      <c r="V7" s="2"/>
      <c r="X7" s="144"/>
      <c r="AA7" s="137"/>
    </row>
    <row r="8" spans="1:28" ht="20.100000000000001" customHeight="1" x14ac:dyDescent="0.2">
      <c r="A8" s="182">
        <v>4</v>
      </c>
      <c r="B8" s="239" t="s">
        <v>4</v>
      </c>
      <c r="C8" s="240" t="s">
        <v>268</v>
      </c>
      <c r="D8" s="233">
        <v>44</v>
      </c>
      <c r="E8" s="241" t="s">
        <v>273</v>
      </c>
      <c r="F8" s="242" t="s">
        <v>274</v>
      </c>
      <c r="G8" s="205"/>
      <c r="H8" s="205">
        <v>10</v>
      </c>
      <c r="I8" s="132"/>
      <c r="J8" s="307"/>
      <c r="K8" s="132"/>
      <c r="L8" s="438" t="s">
        <v>152</v>
      </c>
      <c r="M8" s="431"/>
      <c r="N8" s="138">
        <v>43546</v>
      </c>
      <c r="O8" s="133"/>
      <c r="P8" s="133"/>
      <c r="Q8" s="139" t="s">
        <v>197</v>
      </c>
      <c r="R8" s="139" t="s">
        <v>25</v>
      </c>
      <c r="S8" s="141">
        <v>15</v>
      </c>
      <c r="T8" s="131"/>
      <c r="V8" s="145"/>
      <c r="X8" s="2"/>
      <c r="AA8" s="137"/>
    </row>
    <row r="9" spans="1:28" ht="20.100000000000001" customHeight="1" x14ac:dyDescent="0.2">
      <c r="A9" s="182">
        <v>5</v>
      </c>
      <c r="B9" s="239" t="s">
        <v>6</v>
      </c>
      <c r="C9" s="240" t="s">
        <v>272</v>
      </c>
      <c r="D9" s="233">
        <v>32</v>
      </c>
      <c r="E9" s="241" t="s">
        <v>161</v>
      </c>
      <c r="F9" s="242" t="s">
        <v>274</v>
      </c>
      <c r="G9" s="205"/>
      <c r="H9" s="205">
        <v>5</v>
      </c>
      <c r="I9" s="132"/>
      <c r="J9" s="307"/>
      <c r="K9" s="132"/>
      <c r="L9" s="139" t="s">
        <v>194</v>
      </c>
      <c r="M9" s="139" t="s">
        <v>244</v>
      </c>
      <c r="N9" s="147">
        <v>0</v>
      </c>
      <c r="O9" s="133"/>
      <c r="P9" s="133"/>
      <c r="Q9" s="139" t="s">
        <v>196</v>
      </c>
      <c r="R9" s="139" t="s">
        <v>26</v>
      </c>
      <c r="S9" s="141">
        <v>14</v>
      </c>
      <c r="T9" s="131"/>
      <c r="V9" s="145"/>
      <c r="W9" s="146"/>
      <c r="X9" s="2"/>
      <c r="AA9" s="137"/>
    </row>
    <row r="10" spans="1:28" ht="20.100000000000001" customHeight="1" x14ac:dyDescent="0.2">
      <c r="A10" s="182">
        <v>6</v>
      </c>
      <c r="B10" s="239" t="s">
        <v>6</v>
      </c>
      <c r="C10" s="240" t="s">
        <v>272</v>
      </c>
      <c r="D10" s="233">
        <v>32</v>
      </c>
      <c r="E10" s="241" t="s">
        <v>161</v>
      </c>
      <c r="F10" s="242" t="s">
        <v>274</v>
      </c>
      <c r="G10" s="205"/>
      <c r="H10" s="205">
        <v>5</v>
      </c>
      <c r="I10" s="313"/>
      <c r="J10" s="307" t="s">
        <v>275</v>
      </c>
      <c r="K10" s="132"/>
      <c r="L10" s="160"/>
      <c r="M10" s="160"/>
      <c r="N10" s="301"/>
      <c r="O10" s="140"/>
      <c r="P10" s="133"/>
      <c r="Q10" s="139" t="s">
        <v>198</v>
      </c>
      <c r="R10" s="147" t="s">
        <v>192</v>
      </c>
      <c r="S10" s="141">
        <v>1</v>
      </c>
      <c r="T10" s="131"/>
      <c r="V10" s="148"/>
      <c r="X10" s="2"/>
      <c r="AA10" s="4"/>
      <c r="AB10" s="4"/>
    </row>
    <row r="11" spans="1:28" ht="20.100000000000001" customHeight="1" x14ac:dyDescent="0.2">
      <c r="A11" s="182">
        <v>7</v>
      </c>
      <c r="B11" s="239" t="s">
        <v>4</v>
      </c>
      <c r="C11" s="240" t="s">
        <v>267</v>
      </c>
      <c r="D11" s="233">
        <v>26.1</v>
      </c>
      <c r="E11" s="241" t="s">
        <v>161</v>
      </c>
      <c r="F11" s="242" t="s">
        <v>278</v>
      </c>
      <c r="G11" s="205">
        <v>10</v>
      </c>
      <c r="H11" s="205"/>
      <c r="I11" s="313"/>
      <c r="J11" s="307"/>
      <c r="K11" s="132"/>
      <c r="L11" s="432" t="s">
        <v>240</v>
      </c>
      <c r="M11" s="433"/>
      <c r="N11" s="138">
        <v>43574</v>
      </c>
      <c r="O11" s="133"/>
      <c r="P11" s="133"/>
      <c r="Q11" s="160"/>
      <c r="R11" s="301"/>
      <c r="S11" s="321"/>
      <c r="T11" s="131"/>
      <c r="V11" s="145"/>
      <c r="X11" s="2"/>
      <c r="AA11" s="4"/>
      <c r="AB11" s="4"/>
    </row>
    <row r="12" spans="1:28" ht="20.100000000000001" customHeight="1" x14ac:dyDescent="0.2">
      <c r="A12" s="182">
        <v>8</v>
      </c>
      <c r="B12" s="239" t="s">
        <v>276</v>
      </c>
      <c r="C12" s="240" t="s">
        <v>277</v>
      </c>
      <c r="D12" s="233">
        <v>43</v>
      </c>
      <c r="E12" s="241" t="s">
        <v>161</v>
      </c>
      <c r="F12" s="242" t="s">
        <v>278</v>
      </c>
      <c r="G12" s="205">
        <v>10</v>
      </c>
      <c r="H12" s="205"/>
      <c r="I12" s="313"/>
      <c r="J12" s="307" t="s">
        <v>279</v>
      </c>
      <c r="K12" s="132"/>
      <c r="L12" s="430" t="s">
        <v>259</v>
      </c>
      <c r="M12" s="431"/>
      <c r="N12" s="147"/>
      <c r="O12" s="133"/>
      <c r="P12" s="133"/>
      <c r="Q12" s="322"/>
      <c r="R12" s="342"/>
      <c r="S12" s="353"/>
      <c r="T12" s="131"/>
      <c r="V12" s="145"/>
      <c r="W12" s="146"/>
      <c r="X12" s="2"/>
      <c r="AA12" s="4"/>
      <c r="AB12" s="4"/>
    </row>
    <row r="13" spans="1:28" ht="20.100000000000001" customHeight="1" x14ac:dyDescent="0.2">
      <c r="A13" s="182">
        <v>9</v>
      </c>
      <c r="B13" s="239" t="s">
        <v>280</v>
      </c>
      <c r="C13" s="240" t="s">
        <v>268</v>
      </c>
      <c r="D13" s="233">
        <v>43.7</v>
      </c>
      <c r="E13" s="241" t="s">
        <v>273</v>
      </c>
      <c r="F13" s="242" t="s">
        <v>282</v>
      </c>
      <c r="G13" s="205">
        <v>20</v>
      </c>
      <c r="H13" s="205"/>
      <c r="I13" s="313"/>
      <c r="J13" s="307"/>
      <c r="K13" s="132"/>
      <c r="O13" s="133"/>
      <c r="P13" s="133"/>
      <c r="Q13" s="438" t="s">
        <v>153</v>
      </c>
      <c r="R13" s="431"/>
      <c r="S13" s="138">
        <v>43574</v>
      </c>
      <c r="T13" s="131"/>
      <c r="V13" s="145"/>
      <c r="AA13" s="4"/>
      <c r="AB13" s="4"/>
    </row>
    <row r="14" spans="1:28" ht="20.100000000000001" customHeight="1" x14ac:dyDescent="0.2">
      <c r="A14" s="182">
        <v>10</v>
      </c>
      <c r="B14" s="239" t="s">
        <v>7</v>
      </c>
      <c r="C14" s="240" t="s">
        <v>268</v>
      </c>
      <c r="D14" s="233">
        <v>41</v>
      </c>
      <c r="E14" s="241" t="s">
        <v>273</v>
      </c>
      <c r="F14" s="242" t="s">
        <v>282</v>
      </c>
      <c r="G14" s="205">
        <v>20</v>
      </c>
      <c r="H14" s="205"/>
      <c r="I14" s="313"/>
      <c r="J14" s="307"/>
      <c r="K14" s="132"/>
      <c r="L14" s="432" t="s">
        <v>187</v>
      </c>
      <c r="M14" s="433"/>
      <c r="N14" s="138">
        <v>43581</v>
      </c>
      <c r="O14" s="149"/>
      <c r="P14" s="133"/>
      <c r="Q14" s="430" t="s">
        <v>260</v>
      </c>
      <c r="R14" s="431"/>
      <c r="S14" s="139"/>
      <c r="T14" s="131"/>
      <c r="W14" s="2"/>
      <c r="X14" s="2"/>
      <c r="AA14" s="137"/>
    </row>
    <row r="15" spans="1:28" ht="20.100000000000001" customHeight="1" x14ac:dyDescent="0.2">
      <c r="A15" s="182">
        <v>11</v>
      </c>
      <c r="B15" s="239" t="s">
        <v>7</v>
      </c>
      <c r="C15" s="240" t="s">
        <v>268</v>
      </c>
      <c r="D15" s="233">
        <v>31</v>
      </c>
      <c r="E15" s="241" t="s">
        <v>161</v>
      </c>
      <c r="F15" s="242" t="s">
        <v>282</v>
      </c>
      <c r="G15" s="205">
        <v>10</v>
      </c>
      <c r="H15" s="205"/>
      <c r="I15" s="313"/>
      <c r="J15" s="307"/>
      <c r="K15" s="132"/>
      <c r="L15" s="430" t="s">
        <v>259</v>
      </c>
      <c r="M15" s="431"/>
      <c r="N15" s="139"/>
      <c r="O15" s="133"/>
      <c r="P15" s="133"/>
      <c r="Q15" s="139"/>
      <c r="R15" s="139"/>
      <c r="S15" s="139"/>
      <c r="T15" s="131"/>
      <c r="X15" s="150"/>
      <c r="AA15" s="137"/>
    </row>
    <row r="16" spans="1:28" ht="20.100000000000001" customHeight="1" x14ac:dyDescent="0.2">
      <c r="A16" s="216">
        <v>12</v>
      </c>
      <c r="B16" s="244" t="s">
        <v>266</v>
      </c>
      <c r="C16" s="245" t="s">
        <v>281</v>
      </c>
      <c r="D16" s="236">
        <v>28</v>
      </c>
      <c r="E16" s="246" t="s">
        <v>273</v>
      </c>
      <c r="F16" s="247" t="s">
        <v>283</v>
      </c>
      <c r="G16" s="211"/>
      <c r="H16" s="211">
        <v>10</v>
      </c>
      <c r="I16" s="313"/>
      <c r="J16" s="307" t="s">
        <v>284</v>
      </c>
      <c r="K16" s="132"/>
      <c r="O16" s="133"/>
      <c r="P16" s="133"/>
      <c r="Q16" s="139"/>
      <c r="R16" s="139"/>
      <c r="S16" s="139"/>
      <c r="T16" s="131"/>
      <c r="AA16" s="137"/>
    </row>
    <row r="17" spans="1:27" ht="20.100000000000001" customHeight="1" x14ac:dyDescent="0.2">
      <c r="A17" s="182">
        <v>13</v>
      </c>
      <c r="B17" s="208" t="s">
        <v>4</v>
      </c>
      <c r="C17" s="240" t="s">
        <v>317</v>
      </c>
      <c r="D17" s="233">
        <v>30</v>
      </c>
      <c r="E17" s="241" t="s">
        <v>161</v>
      </c>
      <c r="F17" s="242" t="s">
        <v>297</v>
      </c>
      <c r="G17" s="205"/>
      <c r="H17" s="205">
        <v>10</v>
      </c>
      <c r="I17" s="313"/>
      <c r="J17" s="307"/>
      <c r="K17" s="132"/>
      <c r="L17" s="438" t="s">
        <v>201</v>
      </c>
      <c r="M17" s="431"/>
      <c r="N17" s="138">
        <v>43595</v>
      </c>
      <c r="O17" s="149"/>
      <c r="P17" s="133"/>
      <c r="Q17" s="160"/>
      <c r="R17" s="160"/>
      <c r="S17" s="160"/>
      <c r="T17" s="131"/>
      <c r="AA17" s="137"/>
    </row>
    <row r="18" spans="1:27" ht="20.100000000000001" customHeight="1" x14ac:dyDescent="0.2">
      <c r="A18" s="182">
        <v>14</v>
      </c>
      <c r="B18" s="364" t="s">
        <v>4</v>
      </c>
      <c r="C18" s="240" t="s">
        <v>317</v>
      </c>
      <c r="D18" s="236">
        <v>40.200000000000003</v>
      </c>
      <c r="E18" s="246" t="s">
        <v>273</v>
      </c>
      <c r="F18" s="247" t="s">
        <v>298</v>
      </c>
      <c r="G18" s="211"/>
      <c r="H18" s="211">
        <v>10</v>
      </c>
      <c r="I18" s="313"/>
      <c r="J18" s="307" t="s">
        <v>299</v>
      </c>
      <c r="K18" s="132"/>
      <c r="L18" s="430" t="s">
        <v>256</v>
      </c>
      <c r="M18" s="431"/>
      <c r="N18" s="139"/>
      <c r="O18" s="133"/>
      <c r="P18" s="133"/>
      <c r="Q18" s="438" t="s">
        <v>135</v>
      </c>
      <c r="R18" s="431"/>
      <c r="S18" s="138">
        <v>43584</v>
      </c>
      <c r="T18" s="131"/>
      <c r="AA18" s="137"/>
    </row>
    <row r="19" spans="1:27" ht="20.100000000000001" customHeight="1" x14ac:dyDescent="0.2">
      <c r="A19" s="182">
        <v>15</v>
      </c>
      <c r="B19" s="239" t="s">
        <v>4</v>
      </c>
      <c r="C19" s="240" t="s">
        <v>317</v>
      </c>
      <c r="D19" s="233">
        <v>37</v>
      </c>
      <c r="E19" s="241" t="s">
        <v>161</v>
      </c>
      <c r="F19" s="242" t="s">
        <v>302</v>
      </c>
      <c r="G19" s="205"/>
      <c r="H19" s="205">
        <v>5</v>
      </c>
      <c r="I19" s="313"/>
      <c r="J19" s="307" t="s">
        <v>301</v>
      </c>
      <c r="K19" s="132"/>
      <c r="L19" s="160"/>
      <c r="M19" s="334"/>
      <c r="N19" s="160"/>
      <c r="O19" s="152"/>
      <c r="P19" s="133"/>
      <c r="Q19" s="430" t="s">
        <v>260</v>
      </c>
      <c r="R19" s="431"/>
      <c r="S19" s="139"/>
      <c r="T19" s="131"/>
      <c r="U19" s="442"/>
      <c r="V19" s="442"/>
      <c r="W19" s="156"/>
      <c r="AA19" s="137"/>
    </row>
    <row r="20" spans="1:27" ht="20.100000000000001" customHeight="1" x14ac:dyDescent="0.2">
      <c r="A20" s="182">
        <v>16</v>
      </c>
      <c r="B20" s="239" t="s">
        <v>6</v>
      </c>
      <c r="C20" s="240" t="s">
        <v>317</v>
      </c>
      <c r="D20" s="233">
        <v>40</v>
      </c>
      <c r="E20" s="241" t="s">
        <v>273</v>
      </c>
      <c r="F20" s="242" t="s">
        <v>303</v>
      </c>
      <c r="G20" s="205"/>
      <c r="H20" s="205">
        <v>10</v>
      </c>
      <c r="I20" s="313"/>
      <c r="J20" s="307"/>
      <c r="K20" s="132"/>
      <c r="L20" s="438" t="s">
        <v>158</v>
      </c>
      <c r="M20" s="431"/>
      <c r="N20" s="138">
        <v>43616</v>
      </c>
      <c r="O20" s="140"/>
      <c r="P20" s="133"/>
      <c r="Q20" s="139"/>
      <c r="R20" s="139"/>
      <c r="S20" s="139"/>
      <c r="T20" s="131"/>
      <c r="U20" s="132"/>
      <c r="V20" s="132"/>
      <c r="W20" s="132"/>
    </row>
    <row r="21" spans="1:27" ht="20.100000000000001" customHeight="1" x14ac:dyDescent="0.2">
      <c r="A21" s="182">
        <v>17</v>
      </c>
      <c r="B21" s="208"/>
      <c r="C21" s="209"/>
      <c r="D21" s="233"/>
      <c r="E21" s="229"/>
      <c r="F21" s="210"/>
      <c r="G21" s="205"/>
      <c r="H21" s="205"/>
      <c r="I21" s="313"/>
      <c r="J21" s="307"/>
      <c r="K21" s="132"/>
      <c r="L21" s="430" t="s">
        <v>256</v>
      </c>
      <c r="M21" s="431"/>
      <c r="N21" s="139"/>
      <c r="O21" s="149"/>
      <c r="P21" s="133"/>
      <c r="Q21" s="139"/>
      <c r="R21" s="139"/>
      <c r="S21" s="139"/>
      <c r="T21" s="131"/>
    </row>
    <row r="22" spans="1:27" ht="20.100000000000001" customHeight="1" x14ac:dyDescent="0.2">
      <c r="A22" s="182">
        <v>18</v>
      </c>
      <c r="B22" s="208"/>
      <c r="C22" s="209"/>
      <c r="D22" s="233"/>
      <c r="E22" s="229"/>
      <c r="F22" s="210"/>
      <c r="G22" s="205"/>
      <c r="H22" s="205"/>
      <c r="I22" s="313"/>
      <c r="J22" s="307"/>
      <c r="K22" s="132"/>
      <c r="L22" s="139"/>
      <c r="M22" s="151"/>
      <c r="N22" s="139"/>
      <c r="O22" s="153"/>
      <c r="P22" s="133"/>
      <c r="Q22" s="139"/>
      <c r="R22" s="139"/>
      <c r="S22" s="139"/>
      <c r="T22" s="131"/>
    </row>
    <row r="23" spans="1:27" ht="20.100000000000001" customHeight="1" x14ac:dyDescent="0.2">
      <c r="A23" s="182">
        <v>19</v>
      </c>
      <c r="B23" s="208"/>
      <c r="C23" s="209"/>
      <c r="D23" s="233"/>
      <c r="E23" s="229"/>
      <c r="F23" s="210"/>
      <c r="G23" s="205"/>
      <c r="H23" s="205"/>
      <c r="I23" s="313"/>
      <c r="J23" s="307"/>
      <c r="K23" s="132"/>
      <c r="L23" s="160"/>
      <c r="M23" s="357"/>
      <c r="N23" s="357"/>
      <c r="O23" s="140"/>
      <c r="P23" s="133"/>
      <c r="T23" s="131"/>
    </row>
    <row r="24" spans="1:27" ht="20.100000000000001" customHeight="1" x14ac:dyDescent="0.2">
      <c r="A24" s="324">
        <v>20</v>
      </c>
      <c r="B24" s="205"/>
      <c r="C24" s="205"/>
      <c r="D24" s="234"/>
      <c r="E24" s="229"/>
      <c r="F24" s="206"/>
      <c r="G24" s="205"/>
      <c r="H24" s="205"/>
      <c r="I24" s="313"/>
      <c r="J24" s="307"/>
      <c r="K24" s="132"/>
      <c r="L24" s="438" t="s">
        <v>156</v>
      </c>
      <c r="M24" s="431"/>
      <c r="N24" s="138">
        <v>43623</v>
      </c>
      <c r="O24" s="140"/>
      <c r="P24" s="133"/>
      <c r="Q24" s="438" t="s">
        <v>155</v>
      </c>
      <c r="R24" s="431"/>
      <c r="S24" s="138">
        <v>43637</v>
      </c>
      <c r="T24" s="131"/>
      <c r="X24" s="137"/>
    </row>
    <row r="25" spans="1:27" ht="20.100000000000001" customHeight="1" x14ac:dyDescent="0.2">
      <c r="A25" s="182">
        <v>21</v>
      </c>
      <c r="B25" s="205"/>
      <c r="C25" s="205"/>
      <c r="D25" s="234"/>
      <c r="E25" s="229"/>
      <c r="F25" s="206"/>
      <c r="G25" s="205"/>
      <c r="H25" s="205"/>
      <c r="I25" s="313"/>
      <c r="J25" s="307"/>
      <c r="K25" s="132"/>
      <c r="L25" s="430" t="s">
        <v>256</v>
      </c>
      <c r="M25" s="431"/>
      <c r="N25" s="139"/>
      <c r="O25" s="133"/>
      <c r="P25" s="133"/>
      <c r="Q25" s="430" t="s">
        <v>260</v>
      </c>
      <c r="R25" s="431"/>
      <c r="S25" s="139"/>
      <c r="T25" s="131"/>
      <c r="X25" s="137"/>
    </row>
    <row r="26" spans="1:27" ht="20.100000000000001" customHeight="1" x14ac:dyDescent="0.2">
      <c r="A26" s="182">
        <v>22</v>
      </c>
      <c r="B26" s="205"/>
      <c r="C26" s="205"/>
      <c r="D26" s="234"/>
      <c r="E26" s="229"/>
      <c r="F26" s="206"/>
      <c r="G26" s="205"/>
      <c r="H26" s="205"/>
      <c r="I26" s="313"/>
      <c r="J26" s="307"/>
      <c r="K26" s="132"/>
      <c r="L26" s="139"/>
      <c r="M26" s="151"/>
      <c r="N26" s="139"/>
      <c r="O26" s="133"/>
      <c r="P26" s="133"/>
      <c r="Q26" s="139"/>
      <c r="R26" s="139"/>
      <c r="S26" s="139"/>
      <c r="T26" s="131"/>
      <c r="X26" s="137"/>
    </row>
    <row r="27" spans="1:27" ht="20.100000000000001" customHeight="1" x14ac:dyDescent="0.2">
      <c r="A27" s="182">
        <v>23</v>
      </c>
      <c r="B27" s="325"/>
      <c r="C27" s="325"/>
      <c r="D27" s="326"/>
      <c r="E27" s="327"/>
      <c r="F27" s="328"/>
      <c r="G27" s="325"/>
      <c r="H27" s="325"/>
      <c r="I27" s="313"/>
      <c r="J27" s="351"/>
      <c r="K27" s="132"/>
      <c r="O27" s="133"/>
      <c r="P27" s="133"/>
      <c r="Q27" s="139"/>
      <c r="R27" s="139"/>
      <c r="S27" s="139"/>
      <c r="T27" s="131"/>
      <c r="W27" s="4"/>
      <c r="X27" s="137"/>
    </row>
    <row r="28" spans="1:27" ht="20.100000000000001" customHeight="1" x14ac:dyDescent="0.2">
      <c r="A28" s="182">
        <v>24</v>
      </c>
      <c r="B28" s="329"/>
      <c r="C28" s="330"/>
      <c r="D28" s="331"/>
      <c r="E28" s="332"/>
      <c r="F28" s="333"/>
      <c r="G28" s="205"/>
      <c r="H28" s="205"/>
      <c r="I28" s="313"/>
      <c r="J28" s="351"/>
      <c r="K28" s="132"/>
      <c r="L28" s="438" t="s">
        <v>154</v>
      </c>
      <c r="M28" s="431"/>
      <c r="N28" s="138">
        <v>43637</v>
      </c>
      <c r="O28" s="133"/>
      <c r="P28" s="133"/>
      <c r="Q28" s="139"/>
      <c r="R28" s="139"/>
      <c r="S28" s="139"/>
      <c r="T28" s="131"/>
      <c r="W28" s="4"/>
      <c r="X28" s="137"/>
    </row>
    <row r="29" spans="1:27" ht="20.100000000000001" customHeight="1" x14ac:dyDescent="0.2">
      <c r="A29" s="182">
        <v>25</v>
      </c>
      <c r="B29" s="205"/>
      <c r="C29" s="205"/>
      <c r="D29" s="234"/>
      <c r="E29" s="229"/>
      <c r="F29" s="210"/>
      <c r="G29" s="205"/>
      <c r="H29" s="205"/>
      <c r="I29" s="313"/>
      <c r="J29" s="351"/>
      <c r="K29" s="132"/>
      <c r="L29" s="430" t="s">
        <v>256</v>
      </c>
      <c r="M29" s="431"/>
      <c r="N29" s="139"/>
      <c r="O29" s="133"/>
      <c r="P29" s="133"/>
      <c r="T29" s="131"/>
      <c r="W29" s="4"/>
      <c r="X29" s="137"/>
    </row>
    <row r="30" spans="1:27" ht="20.100000000000001" customHeight="1" x14ac:dyDescent="0.2">
      <c r="A30" s="182">
        <v>26</v>
      </c>
      <c r="B30" s="211"/>
      <c r="C30" s="211"/>
      <c r="D30" s="235"/>
      <c r="E30" s="229"/>
      <c r="F30" s="212"/>
      <c r="G30" s="205"/>
      <c r="H30" s="237"/>
      <c r="I30" s="313"/>
      <c r="J30" s="351"/>
      <c r="K30" s="132"/>
      <c r="L30" s="139"/>
      <c r="M30" s="151"/>
      <c r="N30" s="139"/>
      <c r="O30" s="133"/>
      <c r="P30" s="133"/>
      <c r="Q30" s="438" t="s">
        <v>241</v>
      </c>
      <c r="R30" s="431"/>
      <c r="S30" s="138">
        <v>43665</v>
      </c>
      <c r="T30" s="131"/>
      <c r="W30" s="14"/>
      <c r="X30" s="137"/>
    </row>
    <row r="31" spans="1:27" ht="20.100000000000001" customHeight="1" x14ac:dyDescent="0.2">
      <c r="A31" s="182">
        <v>27</v>
      </c>
      <c r="B31" s="213"/>
      <c r="C31" s="209"/>
      <c r="D31" s="233"/>
      <c r="E31" s="229"/>
      <c r="F31" s="210"/>
      <c r="G31" s="205"/>
      <c r="H31" s="237"/>
      <c r="I31" s="313"/>
      <c r="J31" s="307"/>
      <c r="K31" s="132"/>
      <c r="O31" s="133"/>
      <c r="P31" s="133"/>
      <c r="Q31" s="139" t="s">
        <v>195</v>
      </c>
      <c r="R31" s="139" t="s">
        <v>22</v>
      </c>
      <c r="S31" s="139">
        <v>40</v>
      </c>
      <c r="T31" s="131"/>
      <c r="V31" s="443"/>
      <c r="W31" s="444"/>
      <c r="X31" s="137"/>
    </row>
    <row r="32" spans="1:27" ht="20.100000000000001" customHeight="1" x14ac:dyDescent="0.2">
      <c r="A32" s="182">
        <v>28</v>
      </c>
      <c r="B32" s="213"/>
      <c r="C32" s="209"/>
      <c r="D32" s="233"/>
      <c r="E32" s="229"/>
      <c r="F32" s="210"/>
      <c r="G32" s="205"/>
      <c r="H32" s="237"/>
      <c r="I32" s="313"/>
      <c r="J32" s="307"/>
      <c r="K32" s="132"/>
      <c r="L32" s="438" t="s">
        <v>245</v>
      </c>
      <c r="M32" s="431"/>
      <c r="N32" s="138">
        <v>43665</v>
      </c>
      <c r="O32" s="154"/>
      <c r="P32" s="133"/>
      <c r="Q32" s="139" t="s">
        <v>204</v>
      </c>
      <c r="R32" s="139" t="s">
        <v>23</v>
      </c>
      <c r="S32" s="139">
        <v>30</v>
      </c>
      <c r="T32" s="131"/>
      <c r="W32" s="14"/>
      <c r="X32" s="137"/>
    </row>
    <row r="33" spans="1:26" ht="20.100000000000001" customHeight="1" x14ac:dyDescent="0.2">
      <c r="A33" s="182">
        <v>29</v>
      </c>
      <c r="B33" s="213"/>
      <c r="C33" s="209"/>
      <c r="D33" s="233"/>
      <c r="E33" s="229"/>
      <c r="F33" s="210"/>
      <c r="G33" s="205"/>
      <c r="H33" s="237"/>
      <c r="I33" s="313"/>
      <c r="J33" s="307"/>
      <c r="K33" s="132"/>
      <c r="L33" s="139" t="s">
        <v>194</v>
      </c>
      <c r="M33" s="155" t="s">
        <v>285</v>
      </c>
      <c r="N33" s="139">
        <v>50</v>
      </c>
      <c r="O33" s="156"/>
      <c r="P33" s="133"/>
      <c r="Q33" s="139" t="s">
        <v>194</v>
      </c>
      <c r="R33" s="139" t="s">
        <v>24</v>
      </c>
      <c r="S33" s="139">
        <v>25</v>
      </c>
      <c r="T33" s="131"/>
      <c r="W33" s="14"/>
      <c r="X33" s="137"/>
    </row>
    <row r="34" spans="1:26" ht="20.100000000000001" customHeight="1" x14ac:dyDescent="0.2">
      <c r="A34" s="182">
        <v>30</v>
      </c>
      <c r="B34" s="214"/>
      <c r="C34" s="215"/>
      <c r="D34" s="236"/>
      <c r="E34" s="312"/>
      <c r="F34" s="212"/>
      <c r="G34" s="211"/>
      <c r="H34" s="238"/>
      <c r="I34" s="313"/>
      <c r="J34" s="307"/>
      <c r="K34" s="132"/>
      <c r="L34" s="139" t="s">
        <v>199</v>
      </c>
      <c r="M34" s="155" t="s">
        <v>286</v>
      </c>
      <c r="N34" s="139">
        <v>50</v>
      </c>
      <c r="O34" s="133"/>
      <c r="P34" s="133"/>
      <c r="Q34" s="139" t="s">
        <v>199</v>
      </c>
      <c r="R34" s="139" t="s">
        <v>25</v>
      </c>
      <c r="S34" s="139">
        <v>15</v>
      </c>
      <c r="T34" s="131"/>
      <c r="W34" s="4"/>
    </row>
    <row r="35" spans="1:26" ht="20.100000000000001" customHeight="1" x14ac:dyDescent="0.2">
      <c r="A35" s="182">
        <v>31</v>
      </c>
      <c r="B35" s="337"/>
      <c r="C35" s="338"/>
      <c r="D35" s="339"/>
      <c r="E35" s="340"/>
      <c r="F35" s="341"/>
      <c r="G35" s="205"/>
      <c r="H35" s="237"/>
      <c r="I35" s="313"/>
      <c r="J35" s="307"/>
      <c r="K35" s="132"/>
      <c r="L35" s="139" t="s">
        <v>205</v>
      </c>
      <c r="M35" s="155" t="s">
        <v>287</v>
      </c>
      <c r="N35" s="139">
        <v>20</v>
      </c>
      <c r="O35" s="133"/>
      <c r="P35" s="133"/>
      <c r="Q35" s="139" t="s">
        <v>198</v>
      </c>
      <c r="R35" s="139" t="s">
        <v>26</v>
      </c>
      <c r="S35" s="139">
        <v>14</v>
      </c>
      <c r="T35" s="131"/>
      <c r="W35" s="14"/>
    </row>
    <row r="36" spans="1:26" ht="20.100000000000001" customHeight="1" x14ac:dyDescent="0.2">
      <c r="A36" s="182">
        <v>32</v>
      </c>
      <c r="B36" s="337"/>
      <c r="C36" s="338"/>
      <c r="D36" s="339"/>
      <c r="E36" s="340"/>
      <c r="F36" s="341"/>
      <c r="G36" s="205"/>
      <c r="H36" s="237"/>
      <c r="I36" s="313"/>
      <c r="J36" s="307"/>
      <c r="K36" s="132"/>
      <c r="L36" s="139" t="s">
        <v>198</v>
      </c>
      <c r="M36" s="155" t="s">
        <v>289</v>
      </c>
      <c r="N36" s="139">
        <v>20</v>
      </c>
      <c r="O36" s="133"/>
      <c r="P36" s="133"/>
      <c r="Q36" s="139" t="s">
        <v>205</v>
      </c>
      <c r="R36" s="139" t="s">
        <v>29</v>
      </c>
      <c r="S36" s="139">
        <v>13</v>
      </c>
      <c r="T36" s="131"/>
      <c r="W36" s="14"/>
    </row>
    <row r="37" spans="1:26" ht="20.100000000000001" customHeight="1" x14ac:dyDescent="0.2">
      <c r="A37" s="182">
        <v>33</v>
      </c>
      <c r="B37" s="337"/>
      <c r="C37" s="338"/>
      <c r="D37" s="339"/>
      <c r="E37" s="340"/>
      <c r="F37" s="341"/>
      <c r="G37" s="205"/>
      <c r="H37" s="237"/>
      <c r="I37" s="313"/>
      <c r="J37" s="307"/>
      <c r="K37" s="132"/>
      <c r="L37" s="139" t="s">
        <v>288</v>
      </c>
      <c r="M37" s="155"/>
      <c r="N37" s="139"/>
      <c r="O37" s="133"/>
      <c r="P37" s="133"/>
      <c r="Q37" s="139" t="s">
        <v>214</v>
      </c>
      <c r="R37" s="139" t="s">
        <v>30</v>
      </c>
      <c r="S37" s="139">
        <v>12</v>
      </c>
      <c r="T37" s="157"/>
      <c r="V37" s="158"/>
      <c r="W37" s="4"/>
    </row>
    <row r="38" spans="1:26" ht="20.100000000000001" customHeight="1" x14ac:dyDescent="0.2">
      <c r="A38" s="182">
        <v>34</v>
      </c>
      <c r="B38" s="337"/>
      <c r="C38" s="338"/>
      <c r="D38" s="339"/>
      <c r="E38" s="340"/>
      <c r="F38" s="341"/>
      <c r="G38" s="205"/>
      <c r="H38" s="237"/>
      <c r="I38" s="313"/>
      <c r="J38" s="307"/>
      <c r="K38" s="132"/>
      <c r="L38" s="139" t="s">
        <v>197</v>
      </c>
      <c r="M38" s="155" t="s">
        <v>290</v>
      </c>
      <c r="N38" s="335">
        <v>25</v>
      </c>
      <c r="O38" s="140"/>
      <c r="P38" s="133"/>
      <c r="Q38" s="139" t="s">
        <v>197</v>
      </c>
      <c r="R38" s="139" t="s">
        <v>31</v>
      </c>
      <c r="S38" s="139">
        <v>1</v>
      </c>
      <c r="T38" s="159"/>
      <c r="V38" s="9"/>
      <c r="W38" s="4"/>
      <c r="X38" s="4"/>
      <c r="Y38" s="4"/>
      <c r="Z38" s="4"/>
    </row>
    <row r="39" spans="1:26" ht="20.100000000000001" customHeight="1" x14ac:dyDescent="0.2">
      <c r="A39" s="182">
        <v>35</v>
      </c>
      <c r="B39" s="337"/>
      <c r="C39" s="338"/>
      <c r="D39" s="339"/>
      <c r="E39" s="340"/>
      <c r="F39" s="341"/>
      <c r="G39" s="205"/>
      <c r="H39" s="237"/>
      <c r="I39" s="313"/>
      <c r="J39" s="307"/>
      <c r="K39" s="132"/>
      <c r="L39" s="139" t="s">
        <v>195</v>
      </c>
      <c r="M39" s="155" t="s">
        <v>291</v>
      </c>
      <c r="N39" s="139">
        <v>10</v>
      </c>
      <c r="O39" s="133"/>
      <c r="P39" s="133"/>
      <c r="Q39" s="139" t="s">
        <v>200</v>
      </c>
      <c r="R39" s="139" t="s">
        <v>32</v>
      </c>
      <c r="S39" s="139">
        <v>1</v>
      </c>
      <c r="T39" s="159"/>
      <c r="V39" s="9"/>
      <c r="W39" s="4"/>
      <c r="X39" s="14"/>
      <c r="Y39" s="14"/>
      <c r="Z39" s="14"/>
    </row>
    <row r="40" spans="1:26" ht="20.100000000000001" customHeight="1" x14ac:dyDescent="0.2">
      <c r="A40" s="182">
        <v>36</v>
      </c>
      <c r="B40" s="337"/>
      <c r="C40" s="338"/>
      <c r="D40" s="339"/>
      <c r="E40" s="340"/>
      <c r="F40" s="341"/>
      <c r="G40" s="205"/>
      <c r="H40" s="237"/>
      <c r="I40" s="313"/>
      <c r="J40" s="307"/>
      <c r="K40" s="132"/>
      <c r="O40" s="133"/>
      <c r="P40" s="133"/>
      <c r="Q40" s="139" t="s">
        <v>229</v>
      </c>
      <c r="R40" s="147" t="s">
        <v>293</v>
      </c>
      <c r="S40" s="139">
        <v>0</v>
      </c>
      <c r="T40" s="131"/>
      <c r="V40" s="9"/>
      <c r="W40" s="4"/>
      <c r="X40" s="14"/>
      <c r="Y40" s="14"/>
      <c r="Z40" s="14"/>
    </row>
    <row r="41" spans="1:26" ht="20.100000000000001" customHeight="1" x14ac:dyDescent="0.2">
      <c r="A41" s="216">
        <v>37</v>
      </c>
      <c r="B41" s="337"/>
      <c r="C41" s="338"/>
      <c r="D41" s="339"/>
      <c r="E41" s="340"/>
      <c r="F41" s="341"/>
      <c r="G41" s="205"/>
      <c r="H41" s="237"/>
      <c r="I41" s="313"/>
      <c r="J41" s="307"/>
      <c r="K41" s="132"/>
      <c r="L41" s="432" t="s">
        <v>188</v>
      </c>
      <c r="M41" s="433"/>
      <c r="N41" s="138">
        <v>43700</v>
      </c>
      <c r="O41" s="133"/>
      <c r="P41" s="133"/>
      <c r="Q41" s="139" t="s">
        <v>292</v>
      </c>
      <c r="R41" s="147" t="s">
        <v>293</v>
      </c>
      <c r="S41" s="139">
        <v>0</v>
      </c>
      <c r="T41" s="131"/>
      <c r="V41" s="9"/>
      <c r="W41" s="4"/>
      <c r="X41" s="14"/>
      <c r="Y41" s="14"/>
      <c r="Z41" s="14"/>
    </row>
    <row r="42" spans="1:26" ht="20.100000000000001" customHeight="1" x14ac:dyDescent="0.2">
      <c r="A42" s="182">
        <v>38</v>
      </c>
      <c r="B42" s="337"/>
      <c r="C42" s="338"/>
      <c r="D42" s="339"/>
      <c r="E42" s="340"/>
      <c r="F42" s="341"/>
      <c r="G42" s="205"/>
      <c r="H42" s="237"/>
      <c r="I42" s="313"/>
      <c r="J42" s="307"/>
      <c r="K42" s="132"/>
      <c r="L42" s="430" t="s">
        <v>256</v>
      </c>
      <c r="M42" s="431"/>
      <c r="N42" s="138"/>
      <c r="O42" s="133"/>
      <c r="P42" s="133"/>
      <c r="T42" s="131"/>
      <c r="V42" s="9"/>
      <c r="W42" s="4"/>
      <c r="X42" s="14"/>
      <c r="Y42" s="14"/>
      <c r="Z42" s="14"/>
    </row>
    <row r="43" spans="1:26" ht="20.100000000000001" customHeight="1" x14ac:dyDescent="0.2">
      <c r="A43" s="182">
        <v>39</v>
      </c>
      <c r="B43" s="337"/>
      <c r="C43" s="338"/>
      <c r="D43" s="339"/>
      <c r="E43" s="340"/>
      <c r="F43" s="341"/>
      <c r="G43" s="205"/>
      <c r="H43" s="237"/>
      <c r="I43" s="313"/>
      <c r="J43" s="307"/>
      <c r="K43" s="132"/>
      <c r="O43" s="133"/>
      <c r="P43" s="133"/>
      <c r="Q43" s="438" t="s">
        <v>70</v>
      </c>
      <c r="R43" s="431"/>
      <c r="S43" s="138">
        <v>43721</v>
      </c>
      <c r="T43" s="131"/>
      <c r="V43" s="9"/>
      <c r="W43" s="4"/>
      <c r="X43" s="14"/>
      <c r="Y43" s="14"/>
      <c r="Z43" s="14"/>
    </row>
    <row r="44" spans="1:26" ht="20.100000000000001" customHeight="1" x14ac:dyDescent="0.2">
      <c r="A44" s="182">
        <v>40</v>
      </c>
      <c r="B44" s="337"/>
      <c r="C44" s="338"/>
      <c r="D44" s="339"/>
      <c r="E44" s="340"/>
      <c r="F44" s="341"/>
      <c r="G44" s="205"/>
      <c r="H44" s="237"/>
      <c r="I44" s="313"/>
      <c r="J44" s="307"/>
      <c r="K44" s="132"/>
      <c r="L44" s="438" t="s">
        <v>224</v>
      </c>
      <c r="M44" s="431"/>
      <c r="N44" s="138">
        <v>43728</v>
      </c>
      <c r="O44" s="133"/>
      <c r="P44" s="133"/>
      <c r="Q44" s="430" t="s">
        <v>260</v>
      </c>
      <c r="R44" s="431"/>
      <c r="S44" s="139"/>
      <c r="T44" s="131"/>
      <c r="V44" s="9"/>
      <c r="W44" s="4"/>
      <c r="X44" s="14"/>
      <c r="Y44" s="14"/>
      <c r="Z44" s="14"/>
    </row>
    <row r="45" spans="1:26" ht="20.100000000000001" customHeight="1" x14ac:dyDescent="0.2">
      <c r="A45" s="182">
        <v>41</v>
      </c>
      <c r="B45" s="337"/>
      <c r="C45" s="338"/>
      <c r="D45" s="339"/>
      <c r="E45" s="340"/>
      <c r="F45" s="341"/>
      <c r="G45" s="205"/>
      <c r="H45" s="237"/>
      <c r="I45" s="313"/>
      <c r="J45" s="307"/>
      <c r="K45" s="132"/>
      <c r="L45" s="363" t="s">
        <v>295</v>
      </c>
      <c r="M45" s="362"/>
      <c r="N45" s="139"/>
      <c r="O45" s="133"/>
      <c r="P45" s="133"/>
      <c r="T45" s="131"/>
      <c r="V45" s="9"/>
      <c r="W45" s="4"/>
      <c r="X45" s="14"/>
      <c r="Y45" s="14"/>
      <c r="Z45" s="14"/>
    </row>
    <row r="46" spans="1:26" ht="20.100000000000001" customHeight="1" x14ac:dyDescent="0.2">
      <c r="A46" s="182">
        <v>42</v>
      </c>
      <c r="B46" s="337"/>
      <c r="C46" s="338"/>
      <c r="D46" s="339"/>
      <c r="E46" s="340"/>
      <c r="F46" s="341"/>
      <c r="G46" s="237"/>
      <c r="H46" s="237"/>
      <c r="I46" s="313"/>
      <c r="J46" s="307"/>
      <c r="K46" s="132"/>
      <c r="O46" s="133"/>
      <c r="P46" s="133"/>
      <c r="Q46" s="438" t="s">
        <v>203</v>
      </c>
      <c r="R46" s="431"/>
      <c r="S46" s="138">
        <v>43744</v>
      </c>
      <c r="T46" s="131"/>
      <c r="U46" s="438" t="s">
        <v>224</v>
      </c>
      <c r="V46" s="431"/>
      <c r="W46" s="4"/>
      <c r="X46" s="14"/>
      <c r="Y46" s="14"/>
      <c r="Z46" s="14"/>
    </row>
    <row r="47" spans="1:26" ht="20.100000000000001" customHeight="1" x14ac:dyDescent="0.2">
      <c r="A47" s="182">
        <v>43</v>
      </c>
      <c r="B47" s="337"/>
      <c r="C47" s="338"/>
      <c r="D47" s="339"/>
      <c r="E47" s="340"/>
      <c r="F47" s="341"/>
      <c r="G47" s="237"/>
      <c r="H47" s="237"/>
      <c r="I47" s="313"/>
      <c r="J47" s="307"/>
      <c r="K47" s="132"/>
      <c r="L47" s="438" t="s">
        <v>255</v>
      </c>
      <c r="M47" s="431"/>
      <c r="N47" s="138">
        <v>43735</v>
      </c>
      <c r="O47" s="133"/>
      <c r="P47" s="133"/>
      <c r="Q47" s="139" t="s">
        <v>198</v>
      </c>
      <c r="R47" s="139" t="s">
        <v>22</v>
      </c>
      <c r="S47" s="139">
        <v>40</v>
      </c>
      <c r="T47" s="131"/>
      <c r="V47" s="9"/>
      <c r="W47" s="4"/>
      <c r="X47" s="14"/>
      <c r="Y47" s="14"/>
      <c r="Z47" s="14"/>
    </row>
    <row r="48" spans="1:26" ht="20.100000000000001" customHeight="1" x14ac:dyDescent="0.2">
      <c r="A48" s="182">
        <v>44</v>
      </c>
      <c r="B48" s="239"/>
      <c r="C48" s="240"/>
      <c r="D48" s="233"/>
      <c r="E48" s="241"/>
      <c r="F48" s="242"/>
      <c r="G48" s="237"/>
      <c r="H48" s="237"/>
      <c r="I48" s="313"/>
      <c r="J48" s="307"/>
      <c r="K48" s="132"/>
      <c r="L48" s="430" t="s">
        <v>256</v>
      </c>
      <c r="M48" s="431"/>
      <c r="N48" s="139"/>
      <c r="O48" s="140"/>
      <c r="P48" s="133"/>
      <c r="Q48" s="139" t="s">
        <v>195</v>
      </c>
      <c r="R48" s="139" t="s">
        <v>23</v>
      </c>
      <c r="S48" s="139">
        <v>30</v>
      </c>
      <c r="T48" s="131"/>
      <c r="V48" s="9"/>
      <c r="W48" s="4"/>
      <c r="X48" s="14"/>
      <c r="Y48" s="14"/>
      <c r="Z48" s="14"/>
    </row>
    <row r="49" spans="1:26" ht="20.100000000000001" customHeight="1" x14ac:dyDescent="0.2">
      <c r="A49" s="216">
        <v>45</v>
      </c>
      <c r="B49" s="239"/>
      <c r="C49" s="240"/>
      <c r="D49" s="233"/>
      <c r="E49" s="241"/>
      <c r="F49" s="242"/>
      <c r="G49" s="237"/>
      <c r="H49" s="237"/>
      <c r="I49" s="313"/>
      <c r="J49" s="307"/>
      <c r="K49" s="132"/>
      <c r="L49" s="139"/>
      <c r="M49" s="155"/>
      <c r="N49" s="139"/>
      <c r="O49" s="157"/>
      <c r="P49" s="133"/>
      <c r="Q49" s="139" t="s">
        <v>200</v>
      </c>
      <c r="R49" s="139" t="s">
        <v>24</v>
      </c>
      <c r="S49" s="139">
        <v>25</v>
      </c>
      <c r="T49" s="131"/>
      <c r="V49" s="9"/>
      <c r="W49" s="4"/>
      <c r="X49" s="14"/>
      <c r="Y49" s="14"/>
      <c r="Z49" s="14"/>
    </row>
    <row r="50" spans="1:26" ht="20.100000000000001" customHeight="1" x14ac:dyDescent="0.2">
      <c r="A50" s="182">
        <v>46</v>
      </c>
      <c r="B50" s="239"/>
      <c r="C50" s="240"/>
      <c r="D50" s="233"/>
      <c r="E50" s="241"/>
      <c r="F50" s="242"/>
      <c r="G50" s="237"/>
      <c r="H50" s="237"/>
      <c r="I50" s="313"/>
      <c r="J50" s="307"/>
      <c r="K50" s="132"/>
      <c r="O50" s="149"/>
      <c r="P50" s="133"/>
      <c r="Q50" s="139" t="s">
        <v>194</v>
      </c>
      <c r="R50" s="139" t="s">
        <v>25</v>
      </c>
      <c r="S50" s="139">
        <v>15</v>
      </c>
      <c r="T50" s="131"/>
      <c r="V50" s="9"/>
      <c r="W50" s="4"/>
      <c r="X50" s="14"/>
      <c r="Y50" s="14"/>
      <c r="Z50" s="14"/>
    </row>
    <row r="51" spans="1:26" ht="20.100000000000001" customHeight="1" x14ac:dyDescent="0.2">
      <c r="A51" s="182">
        <v>47</v>
      </c>
      <c r="B51" s="226"/>
      <c r="C51" s="227"/>
      <c r="D51" s="228"/>
      <c r="E51" s="229"/>
      <c r="F51" s="230"/>
      <c r="G51" s="237"/>
      <c r="H51" s="237"/>
      <c r="I51" s="313"/>
      <c r="J51" s="307"/>
      <c r="K51" s="132"/>
      <c r="L51" s="432" t="s">
        <v>168</v>
      </c>
      <c r="M51" s="433"/>
      <c r="N51" s="138">
        <v>43763</v>
      </c>
      <c r="O51" s="149"/>
      <c r="P51" s="133"/>
      <c r="Q51" s="139" t="s">
        <v>205</v>
      </c>
      <c r="R51" s="139" t="s">
        <v>26</v>
      </c>
      <c r="S51" s="139">
        <v>14</v>
      </c>
      <c r="T51" s="131"/>
      <c r="V51" s="9"/>
      <c r="W51" s="4"/>
      <c r="X51" s="14"/>
      <c r="Y51" s="14"/>
      <c r="Z51" s="14"/>
    </row>
    <row r="52" spans="1:26" ht="20.100000000000001" customHeight="1" x14ac:dyDescent="0.2">
      <c r="A52" s="182">
        <v>48</v>
      </c>
      <c r="B52" s="226"/>
      <c r="C52" s="227"/>
      <c r="D52" s="228"/>
      <c r="E52" s="229"/>
      <c r="F52" s="230"/>
      <c r="G52" s="237"/>
      <c r="H52" s="237"/>
      <c r="I52" s="313"/>
      <c r="J52" s="307"/>
      <c r="K52" s="132"/>
      <c r="L52" s="430" t="s">
        <v>256</v>
      </c>
      <c r="M52" s="431"/>
      <c r="N52" s="139"/>
      <c r="O52" s="149"/>
      <c r="P52" s="133"/>
      <c r="Q52" s="139" t="s">
        <v>197</v>
      </c>
      <c r="R52" s="139" t="s">
        <v>29</v>
      </c>
      <c r="S52" s="139">
        <v>13</v>
      </c>
      <c r="T52" s="131"/>
      <c r="V52" s="9"/>
      <c r="W52" s="4"/>
      <c r="X52" s="14"/>
      <c r="Y52" s="14"/>
      <c r="Z52" s="14"/>
    </row>
    <row r="53" spans="1:26" ht="20.100000000000001" customHeight="1" x14ac:dyDescent="0.2">
      <c r="A53" s="182">
        <v>49</v>
      </c>
      <c r="B53" s="226"/>
      <c r="C53" s="227"/>
      <c r="D53" s="228"/>
      <c r="E53" s="229"/>
      <c r="F53" s="230"/>
      <c r="G53" s="237"/>
      <c r="H53" s="237"/>
      <c r="I53" s="313"/>
      <c r="J53" s="307"/>
      <c r="K53" s="132"/>
      <c r="L53" s="139"/>
      <c r="M53" s="151"/>
      <c r="N53" s="147"/>
      <c r="O53" s="149"/>
      <c r="P53" s="133"/>
      <c r="Q53" s="139" t="s">
        <v>214</v>
      </c>
      <c r="R53" s="139" t="s">
        <v>293</v>
      </c>
      <c r="S53" s="336">
        <v>0</v>
      </c>
      <c r="T53" s="131"/>
      <c r="V53" s="9"/>
      <c r="W53" s="4"/>
      <c r="X53" s="14"/>
      <c r="Y53" s="14"/>
      <c r="Z53" s="14"/>
    </row>
    <row r="54" spans="1:26" ht="20.100000000000001" customHeight="1" x14ac:dyDescent="0.2">
      <c r="A54" s="182">
        <v>50</v>
      </c>
      <c r="B54" s="226"/>
      <c r="C54" s="227"/>
      <c r="D54" s="228"/>
      <c r="E54" s="229"/>
      <c r="F54" s="230"/>
      <c r="G54" s="237"/>
      <c r="H54" s="237"/>
      <c r="I54" s="232"/>
      <c r="J54" s="307"/>
      <c r="K54" s="132"/>
      <c r="O54" s="149"/>
      <c r="P54" s="133"/>
      <c r="Q54" s="139" t="s">
        <v>204</v>
      </c>
      <c r="R54" s="139" t="s">
        <v>293</v>
      </c>
      <c r="S54" s="336">
        <v>0</v>
      </c>
      <c r="T54" s="131"/>
      <c r="V54" s="9"/>
      <c r="W54" s="4"/>
      <c r="X54" s="14"/>
      <c r="Y54" s="14"/>
      <c r="Z54" s="14"/>
    </row>
    <row r="55" spans="1:26" ht="20.100000000000001" customHeight="1" x14ac:dyDescent="0.2">
      <c r="A55" s="182">
        <v>51</v>
      </c>
      <c r="B55" s="239"/>
      <c r="C55" s="240"/>
      <c r="D55" s="233"/>
      <c r="E55" s="229"/>
      <c r="F55" s="242"/>
      <c r="G55" s="237"/>
      <c r="H55" s="237"/>
      <c r="I55" s="313"/>
      <c r="J55" s="307"/>
      <c r="K55" s="132"/>
      <c r="L55" s="438" t="s">
        <v>165</v>
      </c>
      <c r="M55" s="431"/>
      <c r="N55" s="138">
        <v>43784</v>
      </c>
      <c r="O55" s="140"/>
      <c r="P55" s="133"/>
      <c r="Q55" s="139"/>
      <c r="R55" s="139"/>
      <c r="S55" s="336"/>
      <c r="T55" s="131"/>
      <c r="V55" s="9"/>
      <c r="W55" s="4"/>
      <c r="X55" s="14"/>
      <c r="Y55" s="14"/>
      <c r="Z55" s="14"/>
    </row>
    <row r="56" spans="1:26" ht="20.100000000000001" customHeight="1" x14ac:dyDescent="0.2">
      <c r="A56" s="182">
        <v>52</v>
      </c>
      <c r="B56" s="239"/>
      <c r="C56" s="240"/>
      <c r="D56" s="233"/>
      <c r="E56" s="241"/>
      <c r="F56" s="242"/>
      <c r="G56" s="238"/>
      <c r="H56" s="238"/>
      <c r="I56" s="313"/>
      <c r="J56" s="307"/>
      <c r="K56" s="132"/>
      <c r="L56" s="430" t="s">
        <v>256</v>
      </c>
      <c r="M56" s="431"/>
      <c r="N56" s="164"/>
      <c r="O56" s="149"/>
      <c r="P56" s="133"/>
      <c r="Q56" s="160"/>
      <c r="R56" s="301"/>
      <c r="S56" s="357"/>
      <c r="T56" s="131"/>
      <c r="V56" s="9"/>
      <c r="W56" s="4"/>
      <c r="X56" s="14"/>
      <c r="Y56" s="14"/>
      <c r="Z56" s="14"/>
    </row>
    <row r="57" spans="1:26" ht="20.100000000000001" customHeight="1" x14ac:dyDescent="0.2">
      <c r="A57" s="182">
        <v>53</v>
      </c>
      <c r="B57" s="239"/>
      <c r="C57" s="240"/>
      <c r="D57" s="233"/>
      <c r="E57" s="241"/>
      <c r="F57" s="242"/>
      <c r="G57" s="237"/>
      <c r="H57" s="237"/>
      <c r="I57" s="313"/>
      <c r="J57" s="307"/>
      <c r="K57" s="132"/>
      <c r="L57" s="139"/>
      <c r="M57" s="155"/>
      <c r="N57" s="164"/>
      <c r="O57" s="152"/>
      <c r="P57" s="133"/>
      <c r="Q57" s="356" t="s">
        <v>157</v>
      </c>
      <c r="R57" s="355"/>
      <c r="S57" s="217">
        <v>43784</v>
      </c>
      <c r="T57" s="131"/>
      <c r="V57" s="9"/>
      <c r="W57" s="4"/>
      <c r="X57" s="14"/>
      <c r="Y57" s="14"/>
      <c r="Z57" s="14"/>
    </row>
    <row r="58" spans="1:26" ht="20.100000000000001" customHeight="1" x14ac:dyDescent="0.2">
      <c r="A58" s="182">
        <v>54</v>
      </c>
      <c r="B58" s="244"/>
      <c r="C58" s="245"/>
      <c r="D58" s="236"/>
      <c r="E58" s="246"/>
      <c r="F58" s="247"/>
      <c r="G58" s="238"/>
      <c r="H58" s="238"/>
      <c r="I58" s="313"/>
      <c r="J58" s="307"/>
      <c r="K58" s="132"/>
      <c r="O58" s="140"/>
      <c r="P58" s="133"/>
      <c r="Q58" s="430" t="s">
        <v>260</v>
      </c>
      <c r="R58" s="431"/>
      <c r="S58" s="139"/>
      <c r="T58" s="131"/>
      <c r="V58" s="9"/>
      <c r="W58" s="4"/>
      <c r="X58" s="14"/>
      <c r="Y58" s="14"/>
      <c r="Z58" s="14"/>
    </row>
    <row r="59" spans="1:26" ht="20.100000000000001" customHeight="1" x14ac:dyDescent="0.2">
      <c r="A59" s="182">
        <v>55</v>
      </c>
      <c r="B59" s="239"/>
      <c r="C59" s="240"/>
      <c r="D59" s="233"/>
      <c r="E59" s="241"/>
      <c r="F59" s="242"/>
      <c r="G59" s="237"/>
      <c r="H59" s="237"/>
      <c r="I59" s="313"/>
      <c r="J59" s="308"/>
      <c r="K59" s="132"/>
      <c r="L59" s="445" t="s">
        <v>166</v>
      </c>
      <c r="M59" s="431"/>
      <c r="N59" s="138">
        <v>43812</v>
      </c>
      <c r="O59" s="149"/>
      <c r="P59" s="133"/>
      <c r="Q59" s="139"/>
      <c r="R59" s="139"/>
      <c r="S59" s="139"/>
      <c r="T59" s="131"/>
      <c r="V59" s="9"/>
      <c r="W59" s="4"/>
      <c r="X59" s="14"/>
      <c r="Y59" s="14"/>
      <c r="Z59" s="14"/>
    </row>
    <row r="60" spans="1:26" ht="20.100000000000001" customHeight="1" x14ac:dyDescent="0.2">
      <c r="A60" s="182">
        <v>56</v>
      </c>
      <c r="B60" s="239"/>
      <c r="C60" s="240"/>
      <c r="D60" s="233"/>
      <c r="E60" s="241"/>
      <c r="F60" s="242"/>
      <c r="G60" s="237"/>
      <c r="H60" s="237"/>
      <c r="I60" s="313"/>
      <c r="J60" s="307"/>
      <c r="K60" s="132"/>
      <c r="L60" s="139"/>
      <c r="M60" s="155"/>
      <c r="N60" s="164"/>
      <c r="O60" s="153"/>
      <c r="P60" s="133"/>
      <c r="Q60" s="430"/>
      <c r="R60" s="431"/>
      <c r="S60" s="139"/>
      <c r="T60" s="131"/>
    </row>
    <row r="61" spans="1:26" ht="20.100000000000001" customHeight="1" x14ac:dyDescent="0.2">
      <c r="A61" s="182">
        <v>57</v>
      </c>
      <c r="B61" s="239"/>
      <c r="C61" s="240"/>
      <c r="D61" s="233"/>
      <c r="E61" s="241"/>
      <c r="F61" s="242"/>
      <c r="G61" s="237"/>
      <c r="H61" s="237"/>
      <c r="I61" s="313"/>
      <c r="J61" s="307"/>
      <c r="K61" s="132"/>
      <c r="L61" s="139"/>
      <c r="M61" s="155"/>
      <c r="N61" s="164"/>
      <c r="O61" s="154"/>
      <c r="P61" s="133"/>
      <c r="Q61" s="139"/>
      <c r="R61" s="139"/>
      <c r="S61" s="139"/>
      <c r="T61" s="131"/>
    </row>
    <row r="62" spans="1:26" ht="20.100000000000001" customHeight="1" x14ac:dyDescent="0.2">
      <c r="A62" s="182">
        <v>58</v>
      </c>
      <c r="B62" s="239"/>
      <c r="C62" s="240"/>
      <c r="D62" s="233"/>
      <c r="E62" s="241"/>
      <c r="F62" s="242"/>
      <c r="G62" s="237"/>
      <c r="H62" s="237"/>
      <c r="I62" s="313"/>
      <c r="J62" s="307"/>
      <c r="K62" s="132"/>
      <c r="L62" s="132"/>
      <c r="M62" s="305"/>
      <c r="N62" s="132"/>
      <c r="O62" s="152"/>
      <c r="P62" s="133"/>
      <c r="T62" s="131"/>
    </row>
    <row r="63" spans="1:26" ht="20.100000000000001" customHeight="1" x14ac:dyDescent="0.2">
      <c r="A63" s="182">
        <v>59</v>
      </c>
      <c r="B63" s="239"/>
      <c r="C63" s="240"/>
      <c r="D63" s="233"/>
      <c r="E63" s="241"/>
      <c r="F63" s="242"/>
      <c r="G63" s="237"/>
      <c r="H63" s="237"/>
      <c r="I63" s="313"/>
      <c r="J63" s="307"/>
      <c r="K63" s="132"/>
      <c r="L63" s="349"/>
      <c r="M63" s="350"/>
      <c r="N63" s="346"/>
      <c r="O63" s="152"/>
      <c r="P63" s="133"/>
      <c r="Q63" s="438" t="s">
        <v>164</v>
      </c>
      <c r="R63" s="431"/>
      <c r="S63" s="138">
        <v>43812</v>
      </c>
      <c r="T63" s="131"/>
    </row>
    <row r="64" spans="1:26" ht="20.100000000000001" customHeight="1" x14ac:dyDescent="0.2">
      <c r="A64" s="182">
        <v>60</v>
      </c>
      <c r="B64" s="239"/>
      <c r="C64" s="240"/>
      <c r="D64" s="233"/>
      <c r="E64" s="241"/>
      <c r="F64" s="242"/>
      <c r="G64" s="237"/>
      <c r="H64" s="237"/>
      <c r="I64" s="313"/>
      <c r="J64" s="307"/>
      <c r="K64" s="132"/>
      <c r="L64" s="347"/>
      <c r="M64" s="348"/>
      <c r="N64" s="348"/>
      <c r="O64" s="152"/>
      <c r="P64" s="133"/>
      <c r="Q64" s="139" t="s">
        <v>205</v>
      </c>
      <c r="R64" s="139" t="s">
        <v>22</v>
      </c>
      <c r="S64" s="139">
        <v>40</v>
      </c>
      <c r="T64" s="131"/>
    </row>
    <row r="65" spans="1:42" ht="20.100000000000001" customHeight="1" x14ac:dyDescent="0.2">
      <c r="A65" s="216">
        <v>61</v>
      </c>
      <c r="B65" s="244"/>
      <c r="C65" s="245"/>
      <c r="D65" s="236"/>
      <c r="E65" s="246"/>
      <c r="F65" s="247"/>
      <c r="G65" s="238"/>
      <c r="H65" s="238"/>
      <c r="I65" s="313"/>
      <c r="J65" s="307"/>
      <c r="K65" s="132"/>
      <c r="L65" s="347"/>
      <c r="M65" s="348"/>
      <c r="N65" s="348"/>
      <c r="O65" s="152"/>
      <c r="P65" s="133"/>
      <c r="Q65" s="139" t="s">
        <v>194</v>
      </c>
      <c r="R65" s="139" t="s">
        <v>23</v>
      </c>
      <c r="S65" s="139">
        <v>30</v>
      </c>
      <c r="T65" s="131"/>
      <c r="AL65" t="s">
        <v>159</v>
      </c>
      <c r="AO65" t="s">
        <v>160</v>
      </c>
      <c r="AP65">
        <v>138</v>
      </c>
    </row>
    <row r="66" spans="1:42" ht="20.100000000000001" customHeight="1" x14ac:dyDescent="0.2">
      <c r="A66" s="182">
        <v>62</v>
      </c>
      <c r="B66" s="239"/>
      <c r="C66" s="240"/>
      <c r="D66" s="233"/>
      <c r="E66" s="241"/>
      <c r="F66" s="242"/>
      <c r="G66" s="237"/>
      <c r="H66" s="237"/>
      <c r="I66" s="313"/>
      <c r="J66" s="307"/>
      <c r="K66" s="132"/>
      <c r="L66" s="322"/>
      <c r="M66" s="323"/>
      <c r="N66" s="345"/>
      <c r="O66" s="154"/>
      <c r="P66" s="133"/>
      <c r="Q66" s="139" t="s">
        <v>198</v>
      </c>
      <c r="R66" s="139" t="s">
        <v>24</v>
      </c>
      <c r="S66" s="139">
        <v>25</v>
      </c>
      <c r="T66" s="131"/>
      <c r="AL66" t="s">
        <v>161</v>
      </c>
      <c r="AO66" t="s">
        <v>162</v>
      </c>
      <c r="AP66">
        <v>148</v>
      </c>
    </row>
    <row r="67" spans="1:42" ht="20.100000000000001" customHeight="1" x14ac:dyDescent="0.2">
      <c r="A67" s="182">
        <v>63</v>
      </c>
      <c r="B67" s="239"/>
      <c r="C67" s="240"/>
      <c r="D67" s="233"/>
      <c r="E67" s="241"/>
      <c r="F67" s="242"/>
      <c r="G67" s="237"/>
      <c r="H67" s="237"/>
      <c r="I67" s="313"/>
      <c r="J67" s="307"/>
      <c r="K67" s="132"/>
      <c r="L67" s="132"/>
      <c r="M67" s="319"/>
      <c r="N67" s="9"/>
      <c r="O67" s="152"/>
      <c r="P67" s="133"/>
      <c r="Q67" s="139" t="s">
        <v>197</v>
      </c>
      <c r="R67" s="139" t="s">
        <v>25</v>
      </c>
      <c r="S67" s="139">
        <v>15</v>
      </c>
      <c r="T67" s="131"/>
      <c r="AL67" t="s">
        <v>161</v>
      </c>
      <c r="AO67" t="s">
        <v>162</v>
      </c>
      <c r="AP67">
        <v>149</v>
      </c>
    </row>
    <row r="68" spans="1:42" ht="20.100000000000001" customHeight="1" x14ac:dyDescent="0.2">
      <c r="A68" s="182">
        <v>64</v>
      </c>
      <c r="B68" s="239"/>
      <c r="C68" s="240"/>
      <c r="D68" s="233"/>
      <c r="E68" s="241"/>
      <c r="F68" s="242"/>
      <c r="G68" s="243"/>
      <c r="H68" s="237"/>
      <c r="I68" s="314"/>
      <c r="J68" s="309"/>
      <c r="K68" s="161"/>
      <c r="L68" s="132"/>
      <c r="M68" s="319"/>
      <c r="N68" s="163"/>
      <c r="O68" s="153"/>
      <c r="P68" s="133"/>
      <c r="Q68" s="139" t="s">
        <v>195</v>
      </c>
      <c r="R68" s="139" t="s">
        <v>26</v>
      </c>
      <c r="S68" s="187">
        <v>14</v>
      </c>
      <c r="T68" s="131"/>
      <c r="AL68" t="s">
        <v>163</v>
      </c>
      <c r="AO68" t="s">
        <v>160</v>
      </c>
      <c r="AP68">
        <v>86</v>
      </c>
    </row>
    <row r="69" spans="1:42" ht="20.100000000000001" customHeight="1" x14ac:dyDescent="0.2">
      <c r="A69" s="182">
        <v>65</v>
      </c>
      <c r="B69" s="139"/>
      <c r="C69" s="139"/>
      <c r="D69" s="184"/>
      <c r="E69" s="185"/>
      <c r="F69" s="186"/>
      <c r="G69" s="237"/>
      <c r="H69" s="237"/>
      <c r="I69" s="314"/>
      <c r="J69" s="309"/>
      <c r="K69" s="161"/>
      <c r="L69" s="132"/>
      <c r="M69" s="319"/>
      <c r="N69" s="163"/>
      <c r="O69" s="152"/>
      <c r="P69" s="133"/>
      <c r="Q69" s="139" t="s">
        <v>229</v>
      </c>
      <c r="R69" s="147" t="s">
        <v>192</v>
      </c>
      <c r="S69" s="187">
        <v>1</v>
      </c>
      <c r="T69" s="131"/>
      <c r="AL69" t="s">
        <v>161</v>
      </c>
      <c r="AO69" t="s">
        <v>160</v>
      </c>
      <c r="AP69">
        <v>28</v>
      </c>
    </row>
    <row r="70" spans="1:42" ht="20.100000000000001" customHeight="1" x14ac:dyDescent="0.2">
      <c r="A70" s="182">
        <v>66</v>
      </c>
      <c r="B70" s="139"/>
      <c r="C70" s="139"/>
      <c r="D70" s="184"/>
      <c r="E70" s="185"/>
      <c r="F70" s="186"/>
      <c r="G70" s="237"/>
      <c r="H70" s="237"/>
      <c r="I70" s="314"/>
      <c r="J70" s="309"/>
      <c r="K70" s="161"/>
      <c r="L70" s="132"/>
      <c r="M70" s="319"/>
      <c r="N70" s="9"/>
      <c r="O70" s="162"/>
      <c r="P70" s="133"/>
      <c r="Q70" s="139"/>
      <c r="R70" s="147"/>
      <c r="S70" s="139"/>
      <c r="T70" s="131"/>
    </row>
    <row r="71" spans="1:42" ht="20.100000000000001" customHeight="1" x14ac:dyDescent="0.2">
      <c r="A71" s="182">
        <v>67</v>
      </c>
      <c r="B71" s="139"/>
      <c r="C71" s="139"/>
      <c r="D71" s="184"/>
      <c r="E71" s="185"/>
      <c r="F71" s="186"/>
      <c r="G71" s="237"/>
      <c r="H71" s="237"/>
      <c r="I71" s="314"/>
      <c r="J71" s="309"/>
      <c r="K71" s="161"/>
      <c r="L71" s="132"/>
      <c r="M71" s="303"/>
      <c r="N71" s="9"/>
      <c r="O71" s="153"/>
      <c r="P71" s="133"/>
      <c r="Q71" s="139"/>
      <c r="R71" s="147"/>
      <c r="S71" s="139"/>
      <c r="T71" s="131"/>
    </row>
    <row r="72" spans="1:42" ht="20.100000000000001" customHeight="1" x14ac:dyDescent="0.2">
      <c r="A72" s="182">
        <v>68</v>
      </c>
      <c r="B72" s="139"/>
      <c r="C72" s="139"/>
      <c r="D72" s="184"/>
      <c r="E72" s="185"/>
      <c r="F72" s="186"/>
      <c r="G72" s="237"/>
      <c r="H72" s="237"/>
      <c r="I72" s="314"/>
      <c r="J72" s="309"/>
      <c r="K72" s="161"/>
      <c r="L72" s="132"/>
      <c r="M72" s="303"/>
      <c r="O72" s="152"/>
      <c r="P72" s="133"/>
      <c r="Q72" s="139"/>
      <c r="R72" s="139"/>
      <c r="S72" s="139"/>
      <c r="T72" s="131"/>
    </row>
    <row r="73" spans="1:42" ht="20.100000000000001" customHeight="1" x14ac:dyDescent="0.2">
      <c r="A73" s="182">
        <v>69</v>
      </c>
      <c r="B73" s="139"/>
      <c r="C73" s="139"/>
      <c r="D73" s="183"/>
      <c r="E73" s="185"/>
      <c r="F73" s="138"/>
      <c r="G73" s="237"/>
      <c r="H73" s="237"/>
      <c r="I73" s="315"/>
      <c r="J73" s="310"/>
      <c r="K73" s="133"/>
      <c r="L73" s="302"/>
      <c r="M73" s="304"/>
      <c r="N73" s="156"/>
      <c r="O73" s="152"/>
      <c r="P73" s="133"/>
      <c r="Q73" s="322"/>
      <c r="R73" s="322"/>
      <c r="S73" s="322"/>
      <c r="T73" s="131"/>
    </row>
    <row r="74" spans="1:42" ht="20.100000000000001" customHeight="1" x14ac:dyDescent="0.2">
      <c r="A74" s="182">
        <v>70</v>
      </c>
      <c r="B74" s="139"/>
      <c r="C74" s="139"/>
      <c r="D74" s="183"/>
      <c r="E74" s="185"/>
      <c r="F74" s="138"/>
      <c r="G74" s="237"/>
      <c r="H74" s="237"/>
      <c r="I74" s="315"/>
      <c r="J74" s="310"/>
      <c r="K74" s="133"/>
      <c r="L74" s="132"/>
      <c r="M74" s="306"/>
      <c r="N74" s="132"/>
      <c r="O74" s="163"/>
      <c r="P74" s="133"/>
      <c r="Q74" s="322"/>
      <c r="R74" s="322"/>
      <c r="S74" s="322"/>
      <c r="T74" s="131"/>
    </row>
    <row r="75" spans="1:42" ht="20.100000000000001" customHeight="1" x14ac:dyDescent="0.2">
      <c r="A75" s="182">
        <v>71</v>
      </c>
      <c r="B75" s="138"/>
      <c r="C75" s="139"/>
      <c r="D75" s="139"/>
      <c r="E75" s="185"/>
      <c r="F75" s="138"/>
      <c r="G75" s="237"/>
      <c r="H75" s="237"/>
      <c r="I75" s="315"/>
      <c r="J75" s="310"/>
      <c r="K75" s="133"/>
      <c r="L75" s="248"/>
      <c r="M75" s="248"/>
      <c r="N75" s="156"/>
      <c r="O75" s="153"/>
      <c r="P75" s="133"/>
      <c r="Q75" s="322"/>
      <c r="R75" s="342"/>
      <c r="S75" s="358"/>
      <c r="T75" s="131"/>
    </row>
    <row r="76" spans="1:42" ht="20.100000000000001" customHeight="1" x14ac:dyDescent="0.2">
      <c r="A76" s="182">
        <v>72</v>
      </c>
      <c r="B76" s="138"/>
      <c r="C76" s="139"/>
      <c r="D76" s="139"/>
      <c r="E76" s="185"/>
      <c r="F76" s="138"/>
      <c r="G76" s="237"/>
      <c r="H76" s="237"/>
      <c r="I76" s="315"/>
      <c r="J76" s="310"/>
      <c r="K76" s="133"/>
      <c r="L76" s="317"/>
      <c r="M76" s="9"/>
      <c r="N76" s="156"/>
      <c r="O76" s="152"/>
      <c r="P76" s="133"/>
      <c r="Q76" s="322"/>
      <c r="R76" s="342"/>
      <c r="S76" s="322"/>
      <c r="T76" s="131"/>
    </row>
    <row r="77" spans="1:42" ht="20.100000000000001" customHeight="1" x14ac:dyDescent="0.2">
      <c r="A77" s="182">
        <v>73</v>
      </c>
      <c r="B77" s="139"/>
      <c r="C77" s="139"/>
      <c r="D77" s="183"/>
      <c r="E77" s="185"/>
      <c r="F77" s="138"/>
      <c r="G77" s="237"/>
      <c r="H77" s="237"/>
      <c r="I77" s="315"/>
      <c r="J77" s="310"/>
      <c r="K77" s="133"/>
      <c r="L77" s="132"/>
      <c r="M77" s="306"/>
      <c r="N77" s="318"/>
      <c r="O77" s="153"/>
      <c r="P77" s="133"/>
      <c r="T77" s="131"/>
    </row>
    <row r="78" spans="1:42" ht="20.100000000000001" customHeight="1" x14ac:dyDescent="0.2">
      <c r="A78" s="182">
        <v>74</v>
      </c>
      <c r="B78" s="139"/>
      <c r="C78" s="139"/>
      <c r="D78" s="183"/>
      <c r="E78" s="185"/>
      <c r="F78" s="138"/>
      <c r="G78" s="237"/>
      <c r="H78" s="237"/>
      <c r="I78" s="315"/>
      <c r="J78" s="310"/>
      <c r="K78" s="133"/>
      <c r="L78" s="132"/>
      <c r="M78" s="306"/>
      <c r="N78" s="318"/>
      <c r="O78" s="152"/>
      <c r="P78" s="133"/>
      <c r="T78" s="131"/>
    </row>
    <row r="79" spans="1:42" ht="20.100000000000001" customHeight="1" x14ac:dyDescent="0.2">
      <c r="A79" s="182">
        <v>75</v>
      </c>
      <c r="B79" s="139"/>
      <c r="C79" s="139"/>
      <c r="D79" s="183"/>
      <c r="E79" s="185"/>
      <c r="F79" s="138"/>
      <c r="G79" s="237"/>
      <c r="H79" s="237"/>
      <c r="I79" s="315"/>
      <c r="J79" s="310"/>
      <c r="K79" s="133"/>
      <c r="L79" s="132"/>
      <c r="M79" s="319"/>
      <c r="N79" s="318"/>
      <c r="O79" s="152"/>
      <c r="P79" s="133"/>
      <c r="T79" s="131"/>
    </row>
    <row r="80" spans="1:42" ht="20.100000000000001" customHeight="1" x14ac:dyDescent="0.2">
      <c r="A80" s="182">
        <v>76</v>
      </c>
      <c r="B80" s="139"/>
      <c r="C80" s="139"/>
      <c r="D80" s="183"/>
      <c r="E80" s="185"/>
      <c r="F80" s="138"/>
      <c r="G80" s="237"/>
      <c r="H80" s="237"/>
      <c r="I80" s="315"/>
      <c r="J80" s="310"/>
      <c r="K80" s="133"/>
      <c r="L80" s="132"/>
      <c r="M80" s="319"/>
      <c r="N80" s="9"/>
      <c r="O80" s="163"/>
      <c r="P80" s="133"/>
      <c r="T80" s="131"/>
    </row>
    <row r="81" spans="1:20" ht="20.100000000000001" customHeight="1" x14ac:dyDescent="0.2">
      <c r="A81" s="182">
        <v>77</v>
      </c>
      <c r="B81" s="139"/>
      <c r="C81" s="139"/>
      <c r="D81" s="183"/>
      <c r="E81" s="185"/>
      <c r="F81" s="138"/>
      <c r="G81" s="237"/>
      <c r="H81" s="237"/>
      <c r="I81" s="315"/>
      <c r="J81" s="310"/>
      <c r="K81" s="133"/>
      <c r="L81" s="132"/>
      <c r="M81" s="319"/>
      <c r="N81" s="163"/>
      <c r="O81" s="153"/>
      <c r="P81" s="133"/>
      <c r="T81" s="131"/>
    </row>
    <row r="82" spans="1:20" ht="20.100000000000001" customHeight="1" x14ac:dyDescent="0.2">
      <c r="A82" s="182">
        <v>78</v>
      </c>
      <c r="B82" s="139"/>
      <c r="C82" s="139"/>
      <c r="D82" s="183"/>
      <c r="E82" s="185"/>
      <c r="F82" s="138"/>
      <c r="G82" s="237"/>
      <c r="H82" s="237"/>
      <c r="I82" s="315"/>
      <c r="J82" s="310"/>
      <c r="K82" s="133"/>
      <c r="L82" s="132"/>
      <c r="M82" s="319"/>
      <c r="N82" s="163"/>
      <c r="O82" s="152"/>
      <c r="P82" s="133"/>
      <c r="T82" s="131"/>
    </row>
    <row r="83" spans="1:20" ht="20.100000000000001" customHeight="1" x14ac:dyDescent="0.2">
      <c r="A83" s="182">
        <v>79</v>
      </c>
      <c r="B83" s="139"/>
      <c r="C83" s="139"/>
      <c r="D83" s="183"/>
      <c r="E83" s="185"/>
      <c r="F83" s="138"/>
      <c r="G83" s="237"/>
      <c r="H83" s="237"/>
      <c r="I83" s="315"/>
      <c r="J83" s="310"/>
      <c r="K83" s="133"/>
      <c r="L83" s="132"/>
      <c r="M83" s="319"/>
      <c r="N83" s="9"/>
      <c r="O83" s="152"/>
      <c r="P83" s="133"/>
      <c r="T83" s="131"/>
    </row>
    <row r="84" spans="1:20" ht="20.100000000000001" customHeight="1" x14ac:dyDescent="0.2">
      <c r="A84" s="182">
        <v>80</v>
      </c>
      <c r="B84" s="139"/>
      <c r="C84" s="139"/>
      <c r="D84" s="183"/>
      <c r="E84" s="185"/>
      <c r="F84" s="138"/>
      <c r="G84" s="237"/>
      <c r="H84" s="237"/>
      <c r="I84" s="133"/>
      <c r="J84" s="310"/>
      <c r="K84" s="133"/>
      <c r="L84" s="132"/>
      <c r="M84" s="303"/>
      <c r="N84" s="9"/>
      <c r="O84" s="152"/>
      <c r="P84" s="133"/>
      <c r="T84" s="131"/>
    </row>
    <row r="85" spans="1:20" ht="20.25" customHeight="1" x14ac:dyDescent="0.2">
      <c r="A85" s="182">
        <v>81</v>
      </c>
      <c r="B85" s="139"/>
      <c r="C85" s="139"/>
      <c r="D85" s="183"/>
      <c r="E85" s="185"/>
      <c r="F85" s="138"/>
      <c r="G85" s="237"/>
      <c r="H85" s="237"/>
      <c r="I85" s="133"/>
      <c r="J85" s="310"/>
      <c r="K85" s="133"/>
      <c r="L85" s="132"/>
      <c r="M85" s="303"/>
      <c r="O85" s="152"/>
      <c r="P85" s="133"/>
      <c r="T85" s="131"/>
    </row>
    <row r="86" spans="1:20" ht="20.25" customHeight="1" x14ac:dyDescent="0.2">
      <c r="A86" s="182">
        <v>82</v>
      </c>
      <c r="B86" s="139"/>
      <c r="C86" s="139"/>
      <c r="D86" s="183"/>
      <c r="E86" s="185"/>
      <c r="F86" s="138"/>
      <c r="G86" s="237"/>
      <c r="H86" s="237"/>
      <c r="I86" s="133"/>
      <c r="J86" s="310"/>
      <c r="K86" s="133"/>
      <c r="O86" s="152"/>
      <c r="P86" s="133"/>
      <c r="T86" s="131"/>
    </row>
    <row r="87" spans="1:20" ht="20.25" customHeight="1" x14ac:dyDescent="0.2">
      <c r="A87" s="131"/>
      <c r="B87" s="165"/>
      <c r="C87" s="165"/>
      <c r="D87" s="165"/>
      <c r="E87" s="165"/>
      <c r="F87" s="165"/>
      <c r="G87" s="165">
        <f>SUM(G5:G86)</f>
        <v>90</v>
      </c>
      <c r="H87" s="165">
        <f>SUM(H5:H86)</f>
        <v>90</v>
      </c>
      <c r="I87" s="131"/>
      <c r="J87" s="131">
        <f>G87+H87</f>
        <v>180</v>
      </c>
      <c r="K87" s="131"/>
      <c r="O87" s="152"/>
      <c r="P87" s="133"/>
      <c r="T87" s="131"/>
    </row>
    <row r="88" spans="1:20" ht="20.25" customHeight="1" x14ac:dyDescent="0.2">
      <c r="B88" s="166"/>
      <c r="D88" s="167"/>
      <c r="E88" s="168"/>
      <c r="F88" s="75"/>
      <c r="O88" s="169"/>
    </row>
    <row r="89" spans="1:20" x14ac:dyDescent="0.2">
      <c r="B89" s="166"/>
      <c r="D89" s="167"/>
      <c r="E89" s="168"/>
      <c r="F89" s="75"/>
      <c r="O89" s="172"/>
    </row>
    <row r="90" spans="1:20" x14ac:dyDescent="0.2">
      <c r="B90" s="166"/>
      <c r="D90" s="167"/>
      <c r="E90" s="168"/>
      <c r="F90" s="75"/>
      <c r="O90" s="172"/>
      <c r="Q90" s="343"/>
      <c r="R90" s="343"/>
      <c r="S90" s="344"/>
    </row>
    <row r="91" spans="1:20" ht="14.4" x14ac:dyDescent="0.2">
      <c r="B91" s="166"/>
      <c r="D91" s="167"/>
      <c r="E91" s="168"/>
      <c r="F91" s="75"/>
      <c r="O91" s="172"/>
      <c r="Q91" s="322"/>
      <c r="R91" s="342"/>
      <c r="S91" s="322"/>
    </row>
    <row r="92" spans="1:20" x14ac:dyDescent="0.2">
      <c r="B92" s="166"/>
      <c r="D92" s="167"/>
      <c r="E92" s="168"/>
      <c r="F92" s="75"/>
      <c r="L92" s="170"/>
      <c r="M92" s="171"/>
      <c r="N92" s="171"/>
      <c r="O92" s="172"/>
    </row>
    <row r="93" spans="1:20" x14ac:dyDescent="0.2">
      <c r="B93" s="166"/>
      <c r="D93" s="167"/>
      <c r="E93" s="168"/>
      <c r="F93" s="75"/>
      <c r="L93" s="173"/>
      <c r="M93" s="171"/>
      <c r="N93" s="171"/>
      <c r="O93" s="172"/>
    </row>
    <row r="94" spans="1:20" x14ac:dyDescent="0.2">
      <c r="B94" s="166"/>
      <c r="D94" s="167"/>
      <c r="E94" s="168"/>
      <c r="F94" s="75"/>
      <c r="L94" s="173"/>
      <c r="M94" s="171"/>
      <c r="N94" s="171"/>
      <c r="O94" s="172"/>
    </row>
    <row r="95" spans="1:20" x14ac:dyDescent="0.2">
      <c r="B95" s="166"/>
      <c r="D95" s="167"/>
      <c r="E95" s="168"/>
      <c r="F95" s="75"/>
      <c r="L95" s="173"/>
      <c r="M95" s="171"/>
      <c r="N95" s="171"/>
      <c r="O95" s="172"/>
    </row>
    <row r="96" spans="1:20" x14ac:dyDescent="0.2">
      <c r="B96" s="166"/>
      <c r="D96" s="167"/>
      <c r="E96" s="168"/>
      <c r="F96" s="75"/>
      <c r="L96" s="173"/>
      <c r="M96" s="171"/>
      <c r="N96" s="171"/>
      <c r="O96" s="172"/>
    </row>
    <row r="97" spans="2:12" x14ac:dyDescent="0.2">
      <c r="B97" s="166"/>
      <c r="D97" s="174"/>
      <c r="E97" s="168"/>
      <c r="F97" s="175"/>
      <c r="G97" s="175"/>
      <c r="L97" s="166"/>
    </row>
    <row r="98" spans="2:12" x14ac:dyDescent="0.2">
      <c r="B98" s="166"/>
      <c r="D98" s="174"/>
      <c r="E98" s="168"/>
      <c r="F98" s="175"/>
      <c r="L98" s="166"/>
    </row>
    <row r="99" spans="2:12" x14ac:dyDescent="0.2">
      <c r="B99" s="166"/>
      <c r="D99" s="174"/>
      <c r="E99" s="168"/>
      <c r="F99" s="175"/>
      <c r="L99" s="166"/>
    </row>
    <row r="100" spans="2:12" x14ac:dyDescent="0.2">
      <c r="B100" s="166"/>
      <c r="C100" s="176"/>
      <c r="D100" s="174"/>
      <c r="E100" s="168"/>
      <c r="F100" s="177"/>
      <c r="G100" s="176"/>
      <c r="L100" s="166"/>
    </row>
    <row r="101" spans="2:12" x14ac:dyDescent="0.2">
      <c r="B101" s="166"/>
      <c r="D101" s="174"/>
      <c r="E101" s="168"/>
      <c r="F101" s="177"/>
      <c r="L101" s="166"/>
    </row>
    <row r="102" spans="2:12" x14ac:dyDescent="0.2">
      <c r="B102" s="166"/>
      <c r="D102" s="174"/>
      <c r="E102" s="168"/>
      <c r="F102" s="177"/>
    </row>
    <row r="103" spans="2:12" x14ac:dyDescent="0.2">
      <c r="B103" s="166"/>
      <c r="D103" s="174"/>
      <c r="E103" s="168"/>
      <c r="F103" s="177"/>
    </row>
    <row r="104" spans="2:12" x14ac:dyDescent="0.2">
      <c r="B104" s="166"/>
      <c r="D104" s="178"/>
      <c r="E104" s="168"/>
      <c r="F104" s="179"/>
    </row>
    <row r="105" spans="2:12" x14ac:dyDescent="0.2">
      <c r="B105" s="166"/>
      <c r="D105" s="178"/>
      <c r="E105" s="168"/>
      <c r="F105" s="179"/>
      <c r="G105" s="179"/>
    </row>
    <row r="106" spans="2:12" x14ac:dyDescent="0.2">
      <c r="B106" s="166"/>
      <c r="C106" s="166"/>
      <c r="D106" s="178"/>
      <c r="E106" s="168"/>
      <c r="F106" s="179"/>
      <c r="G106" s="179"/>
    </row>
    <row r="107" spans="2:12" x14ac:dyDescent="0.2">
      <c r="B107" s="166"/>
      <c r="D107" s="178"/>
      <c r="E107" s="168"/>
      <c r="F107" s="179"/>
    </row>
    <row r="126" spans="17:19" x14ac:dyDescent="0.2">
      <c r="Q126" s="5"/>
      <c r="S126" s="9"/>
    </row>
    <row r="127" spans="17:19" x14ac:dyDescent="0.2">
      <c r="Q127" s="5"/>
      <c r="S127" s="9"/>
    </row>
    <row r="128" spans="17:19" x14ac:dyDescent="0.2">
      <c r="S128" s="9"/>
    </row>
    <row r="129" spans="17:19" x14ac:dyDescent="0.2">
      <c r="Q129" s="5"/>
      <c r="S129" s="9"/>
    </row>
    <row r="130" spans="17:19" x14ac:dyDescent="0.2">
      <c r="Q130" s="4"/>
      <c r="R130" s="4"/>
    </row>
    <row r="131" spans="17:19" x14ac:dyDescent="0.2">
      <c r="S131" s="75"/>
    </row>
    <row r="132" spans="17:19" x14ac:dyDescent="0.2">
      <c r="Q132" s="143"/>
      <c r="S132" s="180"/>
    </row>
    <row r="133" spans="17:19" x14ac:dyDescent="0.2">
      <c r="Q133" s="143"/>
    </row>
    <row r="141" spans="17:19" x14ac:dyDescent="0.2">
      <c r="S141" s="75"/>
    </row>
    <row r="142" spans="17:19" x14ac:dyDescent="0.2">
      <c r="R142" s="2"/>
    </row>
    <row r="143" spans="17:19" x14ac:dyDescent="0.2">
      <c r="Q143" s="143"/>
      <c r="R143" s="2"/>
    </row>
    <row r="144" spans="17:19" x14ac:dyDescent="0.2">
      <c r="Q144" s="143"/>
      <c r="R144" s="2"/>
    </row>
    <row r="145" spans="17:18" x14ac:dyDescent="0.2">
      <c r="R145" s="2"/>
    </row>
    <row r="146" spans="17:18" x14ac:dyDescent="0.2">
      <c r="R146" s="2"/>
    </row>
    <row r="147" spans="17:18" x14ac:dyDescent="0.2">
      <c r="R147" s="2"/>
    </row>
    <row r="148" spans="17:18" x14ac:dyDescent="0.2">
      <c r="Q148" s="4"/>
      <c r="R148" s="180"/>
    </row>
    <row r="149" spans="17:18" x14ac:dyDescent="0.2">
      <c r="Q149" s="4"/>
      <c r="R149" s="180"/>
    </row>
    <row r="152" spans="17:18" x14ac:dyDescent="0.2">
      <c r="Q152" s="4"/>
      <c r="R152" s="180"/>
    </row>
    <row r="153" spans="17:18" x14ac:dyDescent="0.2">
      <c r="Q153" s="4"/>
      <c r="R153" s="180"/>
    </row>
    <row r="154" spans="17:18" x14ac:dyDescent="0.2">
      <c r="Q154" s="4"/>
      <c r="R154" s="180"/>
    </row>
    <row r="155" spans="17:18" x14ac:dyDescent="0.2">
      <c r="Q155" s="4"/>
      <c r="R155" s="180"/>
    </row>
    <row r="156" spans="17:18" x14ac:dyDescent="0.2">
      <c r="Q156" s="4"/>
      <c r="R156" s="180"/>
    </row>
    <row r="157" spans="17:18" x14ac:dyDescent="0.2">
      <c r="Q157" s="4"/>
      <c r="R157" s="180"/>
    </row>
    <row r="158" spans="17:18" x14ac:dyDescent="0.2">
      <c r="Q158" s="4"/>
      <c r="R158" s="180"/>
    </row>
    <row r="159" spans="17:18" x14ac:dyDescent="0.2">
      <c r="Q159" s="4"/>
      <c r="R159" s="180"/>
    </row>
    <row r="160" spans="17:18" x14ac:dyDescent="0.2">
      <c r="R160" s="180"/>
    </row>
    <row r="161" spans="8:18" x14ac:dyDescent="0.2">
      <c r="Q161" s="4"/>
      <c r="R161" s="4"/>
    </row>
    <row r="162" spans="8:18" x14ac:dyDescent="0.2">
      <c r="Q162" s="4"/>
      <c r="R162" s="180"/>
    </row>
    <row r="163" spans="8:18" x14ac:dyDescent="0.2">
      <c r="Q163" s="4"/>
      <c r="R163" s="180"/>
    </row>
    <row r="164" spans="8:18" x14ac:dyDescent="0.2">
      <c r="Q164" s="4"/>
      <c r="R164" s="180"/>
    </row>
    <row r="167" spans="8:18" x14ac:dyDescent="0.2">
      <c r="H167" s="4">
        <f>SUBTOTAL(9,H5:H166)</f>
        <v>180</v>
      </c>
    </row>
  </sheetData>
  <sheetProtection sheet="1" objects="1" scenarios="1"/>
  <autoFilter ref="B1:B166" xr:uid="{00000000-0009-0000-0000-000006000000}"/>
  <mergeCells count="45">
    <mergeCell ref="Q63:R63"/>
    <mergeCell ref="L28:M28"/>
    <mergeCell ref="L47:M47"/>
    <mergeCell ref="L32:M32"/>
    <mergeCell ref="L42:M42"/>
    <mergeCell ref="L44:M44"/>
    <mergeCell ref="Q46:R46"/>
    <mergeCell ref="L55:M55"/>
    <mergeCell ref="L52:M52"/>
    <mergeCell ref="L56:M56"/>
    <mergeCell ref="Q60:R60"/>
    <mergeCell ref="Q58:R58"/>
    <mergeCell ref="L51:M51"/>
    <mergeCell ref="L29:M29"/>
    <mergeCell ref="V31:W31"/>
    <mergeCell ref="Q43:R43"/>
    <mergeCell ref="Q30:R30"/>
    <mergeCell ref="L59:M59"/>
    <mergeCell ref="U46:V46"/>
    <mergeCell ref="L48:M48"/>
    <mergeCell ref="L17:M17"/>
    <mergeCell ref="L14:M14"/>
    <mergeCell ref="U6:V6"/>
    <mergeCell ref="U19:V19"/>
    <mergeCell ref="Q24:R24"/>
    <mergeCell ref="Q13:R13"/>
    <mergeCell ref="Q18:R18"/>
    <mergeCell ref="Q14:R14"/>
    <mergeCell ref="Q19:R19"/>
    <mergeCell ref="Q25:R25"/>
    <mergeCell ref="Q44:R44"/>
    <mergeCell ref="L41:M41"/>
    <mergeCell ref="B2:H2"/>
    <mergeCell ref="L2:S2"/>
    <mergeCell ref="L4:M4"/>
    <mergeCell ref="Q4:R4"/>
    <mergeCell ref="L11:M11"/>
    <mergeCell ref="L8:M8"/>
    <mergeCell ref="L12:M12"/>
    <mergeCell ref="L15:M15"/>
    <mergeCell ref="L18:M18"/>
    <mergeCell ref="L21:M21"/>
    <mergeCell ref="L25:M25"/>
    <mergeCell ref="L20:M20"/>
    <mergeCell ref="L24:M24"/>
  </mergeCells>
  <phoneticPr fontId="5"/>
  <pageMargins left="0.98425196850393704" right="0.98425196850393704" top="0.98425196850393704" bottom="0.98425196850393704" header="0.51181102362204722" footer="0.51181102362204722"/>
  <pageSetup paperSize="8" scale="64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一覧表</vt:lpstr>
      <vt:lpstr>大物申請</vt:lpstr>
      <vt:lpstr>全日本・兵庫入賞</vt:lpstr>
      <vt:lpstr>三ツ星入賞</vt:lpstr>
      <vt:lpstr>成績表</vt:lpstr>
      <vt:lpstr>トーナメント結果</vt:lpstr>
      <vt:lpstr>大物記録・大会成績</vt:lpstr>
      <vt:lpstr>Sheet1</vt:lpstr>
      <vt:lpstr>トーナメント結果!Print_Area</vt:lpstr>
      <vt:lpstr>大物記録・大会成績!Print_Area</vt:lpstr>
    </vt:vector>
  </TitlesOfParts>
  <Company>三ツ星ベルト株式会社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Mitsuboshi Belting LTD.</dc:creator>
  <cp:lastModifiedBy>塩飽雅裕</cp:lastModifiedBy>
  <cp:lastPrinted>2021-01-07T09:01:48Z</cp:lastPrinted>
  <dcterms:created xsi:type="dcterms:W3CDTF">1999-01-09T04:36:46Z</dcterms:created>
  <dcterms:modified xsi:type="dcterms:W3CDTF">2021-01-07T09:13:45Z</dcterms:modified>
</cp:coreProperties>
</file>